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Referat11\02_Vergabe\Vergabeverfahren\2025\13 - FFH-Monitoring (EU)\04 - Vergabeunterlagen\"/>
    </mc:Choice>
  </mc:AlternateContent>
  <bookViews>
    <workbookView xWindow="0" yWindow="0" windowWidth="28800" windowHeight="13800"/>
  </bookViews>
  <sheets>
    <sheet name="Preisblatt" sheetId="1" r:id="rId1"/>
  </sheets>
  <definedNames>
    <definedName name="_xlnm._FilterDatabase" localSheetId="0" hidden="1">Preisblatt!$A$8:$AJ$8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J10" i="1" l="1"/>
  <c r="AJ11" i="1"/>
  <c r="AJ12" i="1"/>
  <c r="AJ13" i="1"/>
  <c r="AJ14" i="1"/>
  <c r="AJ15" i="1"/>
  <c r="AJ16" i="1"/>
  <c r="AJ17" i="1"/>
  <c r="AJ18" i="1"/>
  <c r="AJ19" i="1"/>
  <c r="AJ20" i="1"/>
  <c r="AJ21" i="1"/>
  <c r="AJ22" i="1"/>
  <c r="AJ23" i="1"/>
  <c r="AJ24" i="1"/>
  <c r="AJ25" i="1"/>
  <c r="AJ26" i="1"/>
  <c r="AJ27" i="1"/>
  <c r="AJ28" i="1"/>
  <c r="AJ29" i="1"/>
  <c r="AJ30" i="1"/>
  <c r="AJ31" i="1"/>
  <c r="AJ32" i="1"/>
  <c r="AJ33" i="1"/>
  <c r="AJ34" i="1"/>
  <c r="AJ35" i="1"/>
  <c r="AJ36" i="1"/>
  <c r="AJ37" i="1"/>
  <c r="AJ38" i="1"/>
  <c r="AJ39" i="1"/>
  <c r="AJ40" i="1"/>
  <c r="AJ41" i="1"/>
  <c r="AJ42" i="1"/>
  <c r="AJ43" i="1"/>
  <c r="AJ44" i="1"/>
  <c r="AJ45" i="1"/>
  <c r="AJ46" i="1"/>
  <c r="AJ47" i="1"/>
  <c r="AJ48" i="1"/>
  <c r="AJ49" i="1"/>
  <c r="AJ50" i="1"/>
  <c r="AJ51" i="1"/>
  <c r="AJ52" i="1"/>
  <c r="AJ53" i="1"/>
  <c r="AJ54" i="1"/>
  <c r="AJ55" i="1"/>
  <c r="AJ56" i="1"/>
  <c r="AJ57" i="1"/>
  <c r="AJ58" i="1"/>
  <c r="AJ59" i="1"/>
  <c r="AJ60" i="1"/>
  <c r="AJ61" i="1"/>
  <c r="AJ62" i="1"/>
  <c r="AJ63" i="1"/>
  <c r="AJ64" i="1"/>
  <c r="AJ65" i="1"/>
  <c r="AJ66" i="1"/>
  <c r="AJ67" i="1"/>
  <c r="AJ68" i="1"/>
  <c r="AJ69" i="1"/>
  <c r="AJ70" i="1"/>
  <c r="AJ71" i="1"/>
  <c r="AJ72" i="1"/>
  <c r="AJ73" i="1"/>
  <c r="AJ74" i="1"/>
  <c r="AJ75" i="1"/>
  <c r="AJ76" i="1"/>
  <c r="AJ77" i="1"/>
  <c r="AJ78" i="1"/>
  <c r="AJ79" i="1"/>
  <c r="AJ80" i="1"/>
  <c r="AJ81" i="1"/>
  <c r="AJ82" i="1"/>
  <c r="AJ83" i="1"/>
  <c r="AJ84" i="1"/>
  <c r="AJ85" i="1"/>
  <c r="AJ86" i="1"/>
  <c r="AJ87" i="1"/>
  <c r="AJ88" i="1"/>
  <c r="AJ89" i="1"/>
  <c r="AJ90" i="1"/>
  <c r="AJ91" i="1"/>
  <c r="AJ92" i="1"/>
  <c r="AJ93" i="1"/>
  <c r="AJ94" i="1"/>
  <c r="AJ95" i="1"/>
  <c r="AJ96" i="1"/>
  <c r="AJ97" i="1"/>
  <c r="AJ98" i="1"/>
  <c r="AJ99" i="1"/>
  <c r="AJ100" i="1"/>
  <c r="AJ101" i="1"/>
  <c r="AJ102" i="1"/>
  <c r="AJ103" i="1"/>
  <c r="AJ104" i="1"/>
  <c r="AJ105" i="1"/>
  <c r="AJ106" i="1"/>
  <c r="AJ107" i="1"/>
  <c r="AJ108" i="1"/>
  <c r="AJ109" i="1"/>
  <c r="AJ110" i="1"/>
  <c r="AJ111" i="1"/>
  <c r="AJ112" i="1"/>
  <c r="AJ113" i="1"/>
  <c r="AJ114" i="1"/>
  <c r="AJ115" i="1"/>
  <c r="AJ116" i="1"/>
  <c r="AJ117" i="1"/>
  <c r="AJ118" i="1"/>
  <c r="AJ119" i="1"/>
  <c r="AJ120" i="1"/>
  <c r="AJ121" i="1"/>
  <c r="AJ122" i="1"/>
  <c r="AJ123" i="1"/>
  <c r="AJ124" i="1"/>
  <c r="AJ125" i="1"/>
  <c r="AJ126" i="1"/>
  <c r="AJ127" i="1"/>
  <c r="AJ128" i="1"/>
  <c r="AJ129" i="1"/>
  <c r="AJ130" i="1"/>
  <c r="AJ131" i="1"/>
  <c r="AJ132" i="1"/>
  <c r="AJ133" i="1"/>
  <c r="AJ134" i="1"/>
  <c r="AJ135" i="1"/>
  <c r="AJ136" i="1"/>
  <c r="AJ137" i="1"/>
  <c r="AJ138" i="1"/>
  <c r="AJ139" i="1"/>
  <c r="AJ140" i="1"/>
  <c r="AJ141" i="1"/>
  <c r="AJ142" i="1"/>
  <c r="AJ143" i="1"/>
  <c r="AJ144" i="1"/>
  <c r="AJ145" i="1"/>
  <c r="AJ146" i="1"/>
  <c r="AJ147" i="1"/>
  <c r="AJ148" i="1"/>
  <c r="AJ149" i="1"/>
  <c r="AJ150" i="1"/>
  <c r="AJ151" i="1"/>
  <c r="AJ152" i="1"/>
  <c r="AJ153" i="1"/>
  <c r="AJ154" i="1"/>
  <c r="AJ155" i="1"/>
  <c r="AJ156" i="1"/>
  <c r="AJ157" i="1"/>
  <c r="AJ158" i="1"/>
  <c r="AJ159" i="1"/>
  <c r="AJ160" i="1"/>
  <c r="AJ161" i="1"/>
  <c r="AJ162" i="1"/>
  <c r="AJ163" i="1"/>
  <c r="AJ164" i="1"/>
  <c r="AJ165" i="1"/>
  <c r="AJ166" i="1"/>
  <c r="AJ167" i="1"/>
  <c r="AJ168" i="1"/>
  <c r="AJ169" i="1"/>
  <c r="AJ170" i="1"/>
  <c r="AJ171" i="1"/>
  <c r="AJ172" i="1"/>
  <c r="AJ173" i="1"/>
  <c r="AJ174" i="1"/>
  <c r="AJ175" i="1"/>
  <c r="AJ176" i="1"/>
  <c r="AJ177" i="1"/>
  <c r="AJ178" i="1"/>
  <c r="AJ179" i="1"/>
  <c r="AJ180" i="1"/>
  <c r="AJ181" i="1"/>
  <c r="AJ182" i="1"/>
  <c r="AJ183" i="1"/>
  <c r="AJ184" i="1"/>
  <c r="AJ185" i="1"/>
  <c r="AJ186" i="1"/>
  <c r="AJ187" i="1"/>
  <c r="AJ188" i="1"/>
  <c r="AJ189" i="1"/>
  <c r="AJ190" i="1"/>
  <c r="AJ191" i="1"/>
  <c r="AJ192" i="1"/>
  <c r="AJ193" i="1"/>
  <c r="AJ194" i="1"/>
  <c r="AJ195" i="1"/>
  <c r="AJ196" i="1"/>
  <c r="AJ197" i="1"/>
  <c r="AJ198" i="1"/>
  <c r="AJ199" i="1"/>
  <c r="AJ200" i="1"/>
  <c r="AJ201" i="1"/>
  <c r="AJ202" i="1"/>
  <c r="AJ203" i="1"/>
  <c r="AJ204" i="1"/>
  <c r="AJ205" i="1"/>
  <c r="AJ206" i="1"/>
  <c r="AJ207" i="1"/>
  <c r="AJ208" i="1"/>
  <c r="AJ209" i="1"/>
  <c r="AJ210" i="1"/>
  <c r="AJ211" i="1"/>
  <c r="AJ212" i="1"/>
  <c r="AJ213" i="1"/>
  <c r="AJ214" i="1"/>
  <c r="AJ9" i="1"/>
  <c r="V9" i="1" l="1"/>
  <c r="Y9" i="1"/>
  <c r="AI9" i="1" l="1"/>
  <c r="AJ216" i="1" l="1"/>
  <c r="AJ218" i="1" s="1"/>
  <c r="AJ220" i="1" l="1"/>
  <c r="Y207" i="1"/>
  <c r="Y198" i="1"/>
  <c r="Y189" i="1"/>
  <c r="Y184" i="1"/>
  <c r="Y179" i="1"/>
  <c r="Y174" i="1"/>
  <c r="Y169" i="1"/>
  <c r="Y164" i="1"/>
  <c r="Y159" i="1"/>
  <c r="Y151" i="1"/>
  <c r="Y137" i="1"/>
  <c r="Y132" i="1"/>
  <c r="Y121" i="1"/>
  <c r="Y110" i="1"/>
  <c r="Y101" i="1"/>
  <c r="Y94" i="1"/>
  <c r="Y59" i="1"/>
  <c r="Y54" i="1"/>
  <c r="Y47" i="1"/>
  <c r="Y42" i="1"/>
  <c r="Y34" i="1"/>
  <c r="Y30" i="1"/>
  <c r="Y25" i="1"/>
  <c r="Y16" i="1"/>
  <c r="Y11" i="1"/>
  <c r="Y89" i="1"/>
  <c r="Y88" i="1"/>
  <c r="Y206" i="1"/>
  <c r="Y202" i="1"/>
  <c r="Y197" i="1"/>
  <c r="Y193" i="1"/>
  <c r="Y188" i="1"/>
  <c r="Y183" i="1"/>
  <c r="Y178" i="1"/>
  <c r="Y173" i="1"/>
  <c r="Y168" i="1"/>
  <c r="Y163" i="1"/>
  <c r="Y158" i="1"/>
  <c r="Y150" i="1"/>
  <c r="Y146" i="1"/>
  <c r="Y136" i="1"/>
  <c r="Y125" i="1"/>
  <c r="Y120" i="1"/>
  <c r="Y116" i="1"/>
  <c r="Y109" i="1"/>
  <c r="Y105" i="1"/>
  <c r="Y100" i="1"/>
  <c r="Y93" i="1"/>
  <c r="Y82" i="1"/>
  <c r="Y58" i="1"/>
  <c r="Y46" i="1"/>
  <c r="Y41" i="1"/>
  <c r="Y29" i="1"/>
  <c r="Y24" i="1"/>
  <c r="Y20" i="1"/>
  <c r="Y15" i="1"/>
  <c r="Y205" i="1"/>
  <c r="Y201" i="1"/>
  <c r="Y196" i="1"/>
  <c r="Y192" i="1"/>
  <c r="Y187" i="1"/>
  <c r="Y182" i="1"/>
  <c r="Y177" i="1"/>
  <c r="Y172" i="1"/>
  <c r="Y167" i="1"/>
  <c r="Y162" i="1"/>
  <c r="Y157" i="1"/>
  <c r="Y154" i="1"/>
  <c r="Y149" i="1"/>
  <c r="Y145" i="1"/>
  <c r="Y142" i="1"/>
  <c r="Y135" i="1"/>
  <c r="Y131" i="1"/>
  <c r="Y128" i="1"/>
  <c r="Y124" i="1"/>
  <c r="Y119" i="1"/>
  <c r="Y113" i="1"/>
  <c r="Y108" i="1"/>
  <c r="Y104" i="1"/>
  <c r="Y99" i="1"/>
  <c r="Y92" i="1"/>
  <c r="Y86" i="1"/>
  <c r="Y75" i="1"/>
  <c r="Y72" i="1"/>
  <c r="Y69" i="1"/>
  <c r="Y65" i="1"/>
  <c r="Y62" i="1"/>
  <c r="Y57" i="1"/>
  <c r="Y53" i="1"/>
  <c r="Y50" i="1"/>
  <c r="Y45" i="1"/>
  <c r="Y40" i="1"/>
  <c r="Y37" i="1"/>
  <c r="Y33" i="1"/>
  <c r="Y28" i="1"/>
  <c r="Y23" i="1"/>
  <c r="Y19" i="1"/>
  <c r="Y14" i="1"/>
  <c r="AH77" i="1"/>
  <c r="AI77" i="1" s="1"/>
  <c r="AH81" i="1"/>
  <c r="AI81" i="1" s="1"/>
  <c r="AH85" i="1"/>
  <c r="AH210" i="1"/>
  <c r="AI210" i="1" s="1"/>
  <c r="AH211" i="1"/>
  <c r="AI211" i="1" s="1"/>
  <c r="AH212" i="1"/>
  <c r="AI212" i="1" s="1"/>
  <c r="AH214" i="1"/>
  <c r="AI214" i="1" s="1"/>
  <c r="AH213" i="1"/>
  <c r="AI213" i="1" s="1"/>
  <c r="R207" i="1"/>
  <c r="R198" i="1"/>
  <c r="R189" i="1"/>
  <c r="R184" i="1"/>
  <c r="R179" i="1"/>
  <c r="R174" i="1"/>
  <c r="R169" i="1"/>
  <c r="R164" i="1"/>
  <c r="R159" i="1"/>
  <c r="R151" i="1"/>
  <c r="AH10" i="1"/>
  <c r="AI10" i="1" s="1"/>
  <c r="AE98" i="1" l="1"/>
  <c r="AI98" i="1" s="1"/>
  <c r="AE97" i="1"/>
  <c r="AI97" i="1" s="1"/>
  <c r="AE87" i="1"/>
  <c r="AI87" i="1" s="1"/>
  <c r="AE78" i="1"/>
  <c r="AI78" i="1" s="1"/>
  <c r="AB209" i="1"/>
  <c r="AI209" i="1" s="1"/>
  <c r="AB208" i="1"/>
  <c r="AI208" i="1" s="1"/>
  <c r="AB204" i="1"/>
  <c r="AI204" i="1" s="1"/>
  <c r="AB203" i="1"/>
  <c r="AI203" i="1" s="1"/>
  <c r="AB200" i="1"/>
  <c r="AI200" i="1" s="1"/>
  <c r="AB199" i="1"/>
  <c r="AI199" i="1" s="1"/>
  <c r="AB195" i="1"/>
  <c r="AI195" i="1" s="1"/>
  <c r="AB194" i="1"/>
  <c r="AI194" i="1" s="1"/>
  <c r="AB191" i="1"/>
  <c r="AI191" i="1" s="1"/>
  <c r="AB190" i="1"/>
  <c r="AI190" i="1" s="1"/>
  <c r="AB186" i="1"/>
  <c r="AI186" i="1" s="1"/>
  <c r="AB185" i="1"/>
  <c r="AI185" i="1" s="1"/>
  <c r="AB181" i="1"/>
  <c r="AI181" i="1" s="1"/>
  <c r="AB180" i="1"/>
  <c r="AI180" i="1" s="1"/>
  <c r="AB176" i="1"/>
  <c r="AI176" i="1" s="1"/>
  <c r="AB175" i="1"/>
  <c r="AI175" i="1" s="1"/>
  <c r="AB171" i="1"/>
  <c r="AI171" i="1" s="1"/>
  <c r="AB170" i="1"/>
  <c r="AI170" i="1" s="1"/>
  <c r="AB166" i="1"/>
  <c r="AI166" i="1" s="1"/>
  <c r="AB165" i="1"/>
  <c r="AI165" i="1" s="1"/>
  <c r="AB161" i="1"/>
  <c r="AI161" i="1" s="1"/>
  <c r="AB160" i="1"/>
  <c r="AI160" i="1" s="1"/>
  <c r="AB156" i="1"/>
  <c r="AI156" i="1" s="1"/>
  <c r="AB155" i="1"/>
  <c r="AI155" i="1" s="1"/>
  <c r="AB153" i="1"/>
  <c r="AI153" i="1" s="1"/>
  <c r="AB152" i="1"/>
  <c r="AI152" i="1" s="1"/>
  <c r="AB148" i="1"/>
  <c r="AI148" i="1" s="1"/>
  <c r="AB147" i="1"/>
  <c r="AI147" i="1" s="1"/>
  <c r="AB144" i="1"/>
  <c r="AI144" i="1" s="1"/>
  <c r="AB143" i="1"/>
  <c r="AI143" i="1" s="1"/>
  <c r="AB141" i="1"/>
  <c r="AI141" i="1" s="1"/>
  <c r="AB140" i="1"/>
  <c r="AI140" i="1" s="1"/>
  <c r="AB139" i="1"/>
  <c r="AI139" i="1" s="1"/>
  <c r="AB138" i="1"/>
  <c r="AI138" i="1" s="1"/>
  <c r="AB134" i="1"/>
  <c r="AI134" i="1" s="1"/>
  <c r="AB133" i="1"/>
  <c r="AI133" i="1" s="1"/>
  <c r="AB130" i="1"/>
  <c r="AI130" i="1" s="1"/>
  <c r="AB129" i="1"/>
  <c r="AI129" i="1" s="1"/>
  <c r="AB127" i="1"/>
  <c r="AI127" i="1" s="1"/>
  <c r="AB126" i="1"/>
  <c r="AI126" i="1" s="1"/>
  <c r="AB123" i="1"/>
  <c r="AI123" i="1" s="1"/>
  <c r="AB122" i="1"/>
  <c r="AI122" i="1" s="1"/>
  <c r="AB118" i="1"/>
  <c r="AI118" i="1" s="1"/>
  <c r="AB117" i="1"/>
  <c r="AI117" i="1" s="1"/>
  <c r="AB115" i="1"/>
  <c r="AI115" i="1" s="1"/>
  <c r="AB114" i="1"/>
  <c r="AI114" i="1" s="1"/>
  <c r="AB112" i="1"/>
  <c r="AI112" i="1" s="1"/>
  <c r="AB111" i="1"/>
  <c r="AI111" i="1" s="1"/>
  <c r="AB107" i="1"/>
  <c r="AI107" i="1" s="1"/>
  <c r="AB106" i="1"/>
  <c r="AI106" i="1" s="1"/>
  <c r="AB103" i="1"/>
  <c r="AI103" i="1" s="1"/>
  <c r="AB102" i="1"/>
  <c r="AI102" i="1" s="1"/>
  <c r="AB96" i="1"/>
  <c r="AI96" i="1" s="1"/>
  <c r="AB95" i="1"/>
  <c r="AI95" i="1" s="1"/>
  <c r="AB91" i="1"/>
  <c r="AI91" i="1" s="1"/>
  <c r="AB90" i="1"/>
  <c r="AI90" i="1" s="1"/>
  <c r="AB84" i="1"/>
  <c r="AI84" i="1" s="1"/>
  <c r="AB83" i="1"/>
  <c r="AI83" i="1" s="1"/>
  <c r="AB80" i="1"/>
  <c r="AI80" i="1" s="1"/>
  <c r="AB79" i="1"/>
  <c r="AI79" i="1" s="1"/>
  <c r="AB74" i="1"/>
  <c r="AI74" i="1" s="1"/>
  <c r="AB73" i="1"/>
  <c r="AI73" i="1" s="1"/>
  <c r="AB71" i="1"/>
  <c r="AI71" i="1" s="1"/>
  <c r="AB70" i="1"/>
  <c r="AI70" i="1" s="1"/>
  <c r="AB68" i="1"/>
  <c r="AI68" i="1" s="1"/>
  <c r="AB67" i="1"/>
  <c r="AI67" i="1" s="1"/>
  <c r="AB66" i="1"/>
  <c r="AI66" i="1" s="1"/>
  <c r="AB64" i="1"/>
  <c r="AI64" i="1" s="1"/>
  <c r="AB63" i="1"/>
  <c r="AI63" i="1" s="1"/>
  <c r="AB61" i="1"/>
  <c r="AI61" i="1" s="1"/>
  <c r="AB60" i="1"/>
  <c r="AI60" i="1" s="1"/>
  <c r="AB56" i="1"/>
  <c r="AI56" i="1" s="1"/>
  <c r="AB55" i="1"/>
  <c r="AI55" i="1" s="1"/>
  <c r="AB52" i="1"/>
  <c r="AI52" i="1" s="1"/>
  <c r="AB51" i="1"/>
  <c r="AI51" i="1" s="1"/>
  <c r="AB49" i="1"/>
  <c r="AI49" i="1" s="1"/>
  <c r="AB48" i="1"/>
  <c r="AI48" i="1" s="1"/>
  <c r="AB44" i="1"/>
  <c r="AI44" i="1" s="1"/>
  <c r="AB43" i="1"/>
  <c r="AI43" i="1" s="1"/>
  <c r="AB39" i="1"/>
  <c r="AI39" i="1" s="1"/>
  <c r="AB38" i="1"/>
  <c r="AI38" i="1" s="1"/>
  <c r="AB36" i="1"/>
  <c r="AI36" i="1" s="1"/>
  <c r="AB35" i="1"/>
  <c r="AI35" i="1" s="1"/>
  <c r="AB32" i="1"/>
  <c r="AI32" i="1" s="1"/>
  <c r="AB31" i="1"/>
  <c r="AI31" i="1" s="1"/>
  <c r="AB27" i="1"/>
  <c r="AI27" i="1" s="1"/>
  <c r="AB26" i="1"/>
  <c r="AI26" i="1" s="1"/>
  <c r="AB22" i="1"/>
  <c r="AI22" i="1" s="1"/>
  <c r="AB21" i="1"/>
  <c r="AI21" i="1" s="1"/>
  <c r="AB18" i="1"/>
  <c r="AI18" i="1" s="1"/>
  <c r="AB17" i="1"/>
  <c r="AI17" i="1" s="1"/>
  <c r="AB13" i="1"/>
  <c r="AI13" i="1" s="1"/>
  <c r="V85" i="1"/>
  <c r="AI85" i="1" s="1"/>
  <c r="V207" i="1"/>
  <c r="AI207" i="1" s="1"/>
  <c r="R206" i="1"/>
  <c r="V206" i="1" s="1"/>
  <c r="AI206" i="1" s="1"/>
  <c r="R205" i="1"/>
  <c r="V205" i="1" s="1"/>
  <c r="AI205" i="1" s="1"/>
  <c r="R202" i="1"/>
  <c r="V202" i="1" s="1"/>
  <c r="AI202" i="1" s="1"/>
  <c r="R201" i="1"/>
  <c r="V201" i="1" s="1"/>
  <c r="AI201" i="1" s="1"/>
  <c r="V198" i="1"/>
  <c r="AI198" i="1" s="1"/>
  <c r="R197" i="1"/>
  <c r="V197" i="1" s="1"/>
  <c r="AI197" i="1" s="1"/>
  <c r="R196" i="1"/>
  <c r="V196" i="1" s="1"/>
  <c r="AI196" i="1" s="1"/>
  <c r="R193" i="1"/>
  <c r="V193" i="1" s="1"/>
  <c r="AI193" i="1" s="1"/>
  <c r="R192" i="1"/>
  <c r="V192" i="1" s="1"/>
  <c r="AI192" i="1" s="1"/>
  <c r="V189" i="1"/>
  <c r="AI189" i="1" s="1"/>
  <c r="R188" i="1"/>
  <c r="V188" i="1" s="1"/>
  <c r="AI188" i="1" s="1"/>
  <c r="R187" i="1"/>
  <c r="V187" i="1" s="1"/>
  <c r="AI187" i="1" s="1"/>
  <c r="V184" i="1"/>
  <c r="AI184" i="1" s="1"/>
  <c r="R183" i="1"/>
  <c r="V183" i="1" s="1"/>
  <c r="AI183" i="1" s="1"/>
  <c r="R182" i="1"/>
  <c r="V182" i="1" s="1"/>
  <c r="AI182" i="1" s="1"/>
  <c r="V179" i="1"/>
  <c r="AI179" i="1" s="1"/>
  <c r="R178" i="1"/>
  <c r="V178" i="1" s="1"/>
  <c r="AI178" i="1" s="1"/>
  <c r="R177" i="1"/>
  <c r="V177" i="1" s="1"/>
  <c r="AI177" i="1" s="1"/>
  <c r="V174" i="1"/>
  <c r="AI174" i="1" s="1"/>
  <c r="R173" i="1"/>
  <c r="V173" i="1" s="1"/>
  <c r="AI173" i="1" s="1"/>
  <c r="R172" i="1"/>
  <c r="V172" i="1" s="1"/>
  <c r="AI172" i="1" s="1"/>
  <c r="V169" i="1"/>
  <c r="AI169" i="1" s="1"/>
  <c r="R168" i="1"/>
  <c r="V168" i="1" s="1"/>
  <c r="AI168" i="1" s="1"/>
  <c r="R167" i="1"/>
  <c r="V167" i="1" s="1"/>
  <c r="AI167" i="1" s="1"/>
  <c r="V164" i="1"/>
  <c r="AI164" i="1" s="1"/>
  <c r="R163" i="1"/>
  <c r="V163" i="1" s="1"/>
  <c r="AI163" i="1" s="1"/>
  <c r="R162" i="1"/>
  <c r="V162" i="1" s="1"/>
  <c r="AI162" i="1" s="1"/>
  <c r="V159" i="1"/>
  <c r="AI159" i="1" s="1"/>
  <c r="R158" i="1"/>
  <c r="V158" i="1" s="1"/>
  <c r="AI158" i="1" s="1"/>
  <c r="R157" i="1"/>
  <c r="V157" i="1" s="1"/>
  <c r="AI157" i="1" s="1"/>
  <c r="R154" i="1"/>
  <c r="V154" i="1" s="1"/>
  <c r="AI154" i="1" s="1"/>
  <c r="V151" i="1"/>
  <c r="AI151" i="1" s="1"/>
  <c r="R150" i="1"/>
  <c r="V150" i="1" s="1"/>
  <c r="AI150" i="1" s="1"/>
  <c r="R149" i="1"/>
  <c r="V149" i="1" s="1"/>
  <c r="AI149" i="1" s="1"/>
  <c r="R116" i="1"/>
  <c r="V116" i="1" s="1"/>
  <c r="AI116" i="1" s="1"/>
  <c r="R89" i="1"/>
  <c r="V89" i="1" s="1"/>
  <c r="AI89" i="1" s="1"/>
  <c r="R75" i="1"/>
  <c r="V75" i="1" s="1"/>
  <c r="AI75" i="1" s="1"/>
  <c r="AE76" i="1"/>
  <c r="AI76" i="1" s="1"/>
  <c r="AB12" i="1"/>
  <c r="AI12" i="1" s="1"/>
  <c r="O11" i="1" l="1"/>
  <c r="R11" i="1" l="1"/>
  <c r="V11" i="1" s="1"/>
  <c r="AI11" i="1" s="1"/>
  <c r="O146" i="1"/>
  <c r="R146" i="1" s="1"/>
  <c r="V146" i="1" s="1"/>
  <c r="AI146" i="1" s="1"/>
  <c r="O145" i="1"/>
  <c r="R145" i="1" s="1"/>
  <c r="V145" i="1" s="1"/>
  <c r="AI145" i="1" s="1"/>
  <c r="O142" i="1"/>
  <c r="R142" i="1" s="1"/>
  <c r="V142" i="1" s="1"/>
  <c r="AI142" i="1" s="1"/>
  <c r="O137" i="1"/>
  <c r="O136" i="1"/>
  <c r="R136" i="1" s="1"/>
  <c r="V136" i="1" s="1"/>
  <c r="AI136" i="1" s="1"/>
  <c r="O135" i="1"/>
  <c r="R135" i="1" s="1"/>
  <c r="V135" i="1" s="1"/>
  <c r="AI135" i="1" s="1"/>
  <c r="O132" i="1"/>
  <c r="O131" i="1"/>
  <c r="R131" i="1" s="1"/>
  <c r="V131" i="1" s="1"/>
  <c r="AI131" i="1" s="1"/>
  <c r="O128" i="1"/>
  <c r="R128" i="1" s="1"/>
  <c r="V128" i="1" s="1"/>
  <c r="AI128" i="1" s="1"/>
  <c r="O125" i="1"/>
  <c r="R125" i="1" s="1"/>
  <c r="V125" i="1" s="1"/>
  <c r="AI125" i="1" s="1"/>
  <c r="O124" i="1"/>
  <c r="R124" i="1" s="1"/>
  <c r="V124" i="1" s="1"/>
  <c r="AI124" i="1" s="1"/>
  <c r="O121" i="1"/>
  <c r="O120" i="1"/>
  <c r="R120" i="1" s="1"/>
  <c r="V120" i="1" s="1"/>
  <c r="AI120" i="1" s="1"/>
  <c r="O119" i="1"/>
  <c r="R119" i="1" s="1"/>
  <c r="V119" i="1" s="1"/>
  <c r="AI119" i="1" s="1"/>
  <c r="O113" i="1"/>
  <c r="R113" i="1" s="1"/>
  <c r="V113" i="1" s="1"/>
  <c r="AI113" i="1" s="1"/>
  <c r="O110" i="1"/>
  <c r="O109" i="1"/>
  <c r="R109" i="1" s="1"/>
  <c r="V109" i="1" s="1"/>
  <c r="AI109" i="1" s="1"/>
  <c r="O108" i="1"/>
  <c r="R108" i="1" s="1"/>
  <c r="V108" i="1" s="1"/>
  <c r="AI108" i="1" s="1"/>
  <c r="O105" i="1"/>
  <c r="R105" i="1" s="1"/>
  <c r="V105" i="1" s="1"/>
  <c r="AI105" i="1" s="1"/>
  <c r="O104" i="1"/>
  <c r="R104" i="1" s="1"/>
  <c r="V104" i="1" s="1"/>
  <c r="AI104" i="1" s="1"/>
  <c r="O101" i="1"/>
  <c r="O100" i="1"/>
  <c r="R100" i="1" s="1"/>
  <c r="V100" i="1" s="1"/>
  <c r="AI100" i="1" s="1"/>
  <c r="O99" i="1"/>
  <c r="R99" i="1" s="1"/>
  <c r="V99" i="1" s="1"/>
  <c r="AI99" i="1" s="1"/>
  <c r="O94" i="1"/>
  <c r="O93" i="1"/>
  <c r="R93" i="1" s="1"/>
  <c r="V93" i="1" s="1"/>
  <c r="AI93" i="1" s="1"/>
  <c r="O92" i="1"/>
  <c r="R92" i="1" s="1"/>
  <c r="V92" i="1" s="1"/>
  <c r="AI92" i="1" s="1"/>
  <c r="O88" i="1"/>
  <c r="R88" i="1" s="1"/>
  <c r="V88" i="1" s="1"/>
  <c r="AI88" i="1" s="1"/>
  <c r="O86" i="1"/>
  <c r="R86" i="1" s="1"/>
  <c r="V86" i="1" s="1"/>
  <c r="AI86" i="1" s="1"/>
  <c r="O82" i="1"/>
  <c r="R82" i="1" s="1"/>
  <c r="V82" i="1" s="1"/>
  <c r="AI82" i="1" s="1"/>
  <c r="O72" i="1"/>
  <c r="R72" i="1" s="1"/>
  <c r="V72" i="1" s="1"/>
  <c r="AI72" i="1" s="1"/>
  <c r="O69" i="1"/>
  <c r="R69" i="1" s="1"/>
  <c r="V69" i="1" s="1"/>
  <c r="AI69" i="1" s="1"/>
  <c r="O65" i="1"/>
  <c r="R65" i="1" s="1"/>
  <c r="V65" i="1" s="1"/>
  <c r="AI65" i="1" s="1"/>
  <c r="O62" i="1"/>
  <c r="R62" i="1" s="1"/>
  <c r="V62" i="1" s="1"/>
  <c r="AI62" i="1" s="1"/>
  <c r="O59" i="1"/>
  <c r="O58" i="1"/>
  <c r="R58" i="1" s="1"/>
  <c r="V58" i="1" s="1"/>
  <c r="AI58" i="1" s="1"/>
  <c r="O57" i="1"/>
  <c r="R57" i="1" s="1"/>
  <c r="V57" i="1" s="1"/>
  <c r="AI57" i="1" s="1"/>
  <c r="O54" i="1"/>
  <c r="O53" i="1"/>
  <c r="R53" i="1" s="1"/>
  <c r="V53" i="1" s="1"/>
  <c r="AI53" i="1" s="1"/>
  <c r="O50" i="1"/>
  <c r="R50" i="1" s="1"/>
  <c r="V50" i="1" s="1"/>
  <c r="AI50" i="1" s="1"/>
  <c r="O47" i="1"/>
  <c r="O46" i="1"/>
  <c r="R46" i="1" s="1"/>
  <c r="V46" i="1" s="1"/>
  <c r="AI46" i="1" s="1"/>
  <c r="O45" i="1"/>
  <c r="R45" i="1" s="1"/>
  <c r="V45" i="1" s="1"/>
  <c r="AI45" i="1" s="1"/>
  <c r="O42" i="1"/>
  <c r="O41" i="1"/>
  <c r="R41" i="1" s="1"/>
  <c r="V41" i="1" s="1"/>
  <c r="AI41" i="1" s="1"/>
  <c r="O40" i="1"/>
  <c r="R40" i="1" s="1"/>
  <c r="V40" i="1" s="1"/>
  <c r="AI40" i="1" s="1"/>
  <c r="O37" i="1"/>
  <c r="R37" i="1" s="1"/>
  <c r="V37" i="1" s="1"/>
  <c r="AI37" i="1" s="1"/>
  <c r="O34" i="1"/>
  <c r="O33" i="1"/>
  <c r="R33" i="1" s="1"/>
  <c r="V33" i="1" s="1"/>
  <c r="AI33" i="1" s="1"/>
  <c r="O30" i="1"/>
  <c r="O29" i="1"/>
  <c r="R29" i="1" s="1"/>
  <c r="V29" i="1" s="1"/>
  <c r="AI29" i="1" s="1"/>
  <c r="O28" i="1"/>
  <c r="R28" i="1" s="1"/>
  <c r="V28" i="1" s="1"/>
  <c r="AI28" i="1" s="1"/>
  <c r="O25" i="1"/>
  <c r="O24" i="1"/>
  <c r="R24" i="1" s="1"/>
  <c r="V24" i="1" s="1"/>
  <c r="AI24" i="1" s="1"/>
  <c r="O23" i="1"/>
  <c r="R23" i="1" s="1"/>
  <c r="V23" i="1" s="1"/>
  <c r="AI23" i="1" s="1"/>
  <c r="O20" i="1"/>
  <c r="R20" i="1" s="1"/>
  <c r="V20" i="1" s="1"/>
  <c r="AI20" i="1" s="1"/>
  <c r="O19" i="1"/>
  <c r="R19" i="1" s="1"/>
  <c r="V19" i="1" s="1"/>
  <c r="AI19" i="1" s="1"/>
  <c r="O16" i="1"/>
  <c r="O15" i="1"/>
  <c r="R15" i="1" s="1"/>
  <c r="V15" i="1" s="1"/>
  <c r="AI15" i="1" s="1"/>
  <c r="O14" i="1"/>
  <c r="R14" i="1" s="1"/>
  <c r="V14" i="1" s="1"/>
  <c r="AI14" i="1" s="1"/>
  <c r="O9" i="1"/>
  <c r="R9" i="1" s="1"/>
  <c r="R132" i="1" l="1"/>
  <c r="V132" i="1" s="1"/>
  <c r="AI132" i="1" s="1"/>
  <c r="R25" i="1"/>
  <c r="V25" i="1" s="1"/>
  <c r="AI25" i="1" s="1"/>
  <c r="R121" i="1"/>
  <c r="V121" i="1" s="1"/>
  <c r="AI121" i="1" s="1"/>
  <c r="R137" i="1"/>
  <c r="V137" i="1" s="1"/>
  <c r="AI137" i="1" s="1"/>
  <c r="R34" i="1"/>
  <c r="V34" i="1" s="1"/>
  <c r="AI34" i="1" s="1"/>
  <c r="R42" i="1"/>
  <c r="V42" i="1" s="1"/>
  <c r="AI42" i="1" s="1"/>
  <c r="R54" i="1"/>
  <c r="V54" i="1" s="1"/>
  <c r="AI54" i="1" s="1"/>
  <c r="R101" i="1"/>
  <c r="V101" i="1" s="1"/>
  <c r="AI101" i="1" s="1"/>
  <c r="R59" i="1"/>
  <c r="V59" i="1" s="1"/>
  <c r="AI59" i="1" s="1"/>
  <c r="R16" i="1"/>
  <c r="V16" i="1" s="1"/>
  <c r="AI16" i="1" s="1"/>
  <c r="R30" i="1"/>
  <c r="V30" i="1" s="1"/>
  <c r="AI30" i="1" s="1"/>
  <c r="R47" i="1"/>
  <c r="V47" i="1" s="1"/>
  <c r="AI47" i="1" s="1"/>
  <c r="R94" i="1"/>
  <c r="V94" i="1" s="1"/>
  <c r="AI94" i="1" s="1"/>
  <c r="R110" i="1"/>
  <c r="V110" i="1" s="1"/>
  <c r="AI110" i="1" s="1"/>
  <c r="AI216" i="1" l="1"/>
  <c r="AI218" i="1" l="1"/>
  <c r="AI220" i="1" s="1"/>
</calcChain>
</file>

<file path=xl/sharedStrings.xml><?xml version="1.0" encoding="utf-8"?>
<sst xmlns="http://schemas.openxmlformats.org/spreadsheetml/2006/main" count="1784" uniqueCount="301">
  <si>
    <t>Artengruppe (BfN)</t>
  </si>
  <si>
    <t>Art/LRT-Code (BfN)</t>
  </si>
  <si>
    <t>Art /LRT ausführlich_lat. (BfN)</t>
  </si>
  <si>
    <t>Modul 2025-2030</t>
  </si>
  <si>
    <t>Beschreibung der Leistung</t>
  </si>
  <si>
    <t>Kostenart (Personal-/Sach-/Nebenkosten)</t>
  </si>
  <si>
    <t>Bezugsraum</t>
  </si>
  <si>
    <t>FFH-Monitoring auf Bundesebene</t>
  </si>
  <si>
    <t xml:space="preserve">Erfassungs-turnus  Populations-größe (Anzahl Untersuchungsjahre pro Berichtszeitraum) </t>
  </si>
  <si>
    <t xml:space="preserve">Erfassungs-turnus  Populations-größe (Anzahl Begehungen pro Untersuchungsjahr) </t>
  </si>
  <si>
    <t xml:space="preserve">Details zu Methode Populationsgröße </t>
  </si>
  <si>
    <t xml:space="preserve">Erfassungsturnus  Habitatqualität und Beeinträchtigungen (Anzahl Erhebungen pro Berichtszeitraum) </t>
  </si>
  <si>
    <t xml:space="preserve">Details zu Methode Habitatqualität und Beeinträchtigungen </t>
  </si>
  <si>
    <t>Anzahl Untersuchungsflächen</t>
  </si>
  <si>
    <t xml:space="preserve">Untersuchungsflächen Einheit </t>
  </si>
  <si>
    <t xml:space="preserve">Eingabe in das FIS-Naturschutz je SPF 
(Fundpunkte und Habitate)
(Einheit Stunden) </t>
  </si>
  <si>
    <t xml:space="preserve">Gesamtaufwand Leistungsdokumentation:
Zwischen- und Endberichte 
(umfasst alle SPF aller Module der Art) 
für Gutachterleistung Worddokument (EA)
(Einheit Stunden) </t>
  </si>
  <si>
    <t xml:space="preserve">Teilsumme
Leistungs-dokumentation 
</t>
  </si>
  <si>
    <t>Sachkosten Anzahl</t>
  </si>
  <si>
    <t xml:space="preserve">Teilsumme Sachkosten
</t>
  </si>
  <si>
    <t>Anzahl Stunden</t>
  </si>
  <si>
    <t>COLE</t>
  </si>
  <si>
    <t>LUCACERV</t>
  </si>
  <si>
    <t>Lucanus cervus</t>
  </si>
  <si>
    <t>Landesmonitoring</t>
  </si>
  <si>
    <t>Erfassung und Bewertung der Parameter Populationsgröße und Habitatqualität und Beeinträchtigung</t>
  </si>
  <si>
    <t>Personalkosten</t>
  </si>
  <si>
    <t>Einzelvorkommen (= abgrenzbares besiedeltes Areal mit Baumbestand) oder mehrere
Vorkommen innerhalb eines FFH-Gebietes.</t>
  </si>
  <si>
    <t xml:space="preserve">Als Messgröße für den Bestand wird die Anzahl der von Larven
besiedelten Brutstätten 1) sowie von Käferresten der Weibchen an den Brutstätten innerhalb eines
abgrenzbaren Areals mit Baumbestand (= Lebensstätte 1)) verwendet. Als abgrenzbares Areal
(= Bezugsraum) wird ein Gebiet aufgefasst, dessen Lebensstätten &gt; 2.000 Meter von der nächsten
Lebensstätte eines anderen Bestandes entfernt sind. Ein Nachweis ist dabei der Fund von mindestens
einem Individuum (Präsensnachweis) je Brutstätte. Larvennachweise sind durch Probegrabungen
(Genehmigungen einholen) ausschließlich im Frühjahr (März/April) zu erbringen; diese destruktive Art
der Probenahme ist jedoch möglichst eingeschränkt anzuwenden (Abbruch der Grabungen nach
1. Larvennachweis oder Nachweis frisch entwickelter, noch nicht geschlüpfter Käfer). Abhängig von
der Laub- und Krautschicht können deshalb auch Käferreste von Weibchen (2. Begehung) zum
Nachweis verwendet werden </t>
  </si>
  <si>
    <t>Bewertung der Habitatqualität innerhalb eines abgrenzbaren Areals mit
Baumbestand (= Bezugsraum).</t>
  </si>
  <si>
    <t>SPF</t>
  </si>
  <si>
    <t>Bundesstichprobenmonitoring</t>
  </si>
  <si>
    <t>Sonderfall: eine landesweite Aussage</t>
  </si>
  <si>
    <t>Modulübergreifend: Landes-, Bundesstichproben und Präsenzmonitoring</t>
  </si>
  <si>
    <t>Gutachterleistung auf Bundeslandebene, Überprüfung der Angaben für die elektronische Ausfüllhilfe</t>
  </si>
  <si>
    <t>Modulübergreifend</t>
  </si>
  <si>
    <t>Fortschreibung Artbericht (Zwischen- und Endbericht)</t>
  </si>
  <si>
    <t>OSMOEREM</t>
  </si>
  <si>
    <t>Osmoderma eremita</t>
  </si>
  <si>
    <t>Einzelvorkommen (= abgrenzbarer besiedelter Baumbestand). Auf Grund seiner speziellen Populationsdynamik und seines Ausbreitungsverhaltens kann jeder einzelne besiedelte Baum als Population, jeder besiedelte Baumbestand als Metapopulation aufgefasst werden. Überlebensfähig sind ausschließlich hinreichend große Metapopulationen (ab ca. 1.000 Individuen aller Stadien). Als Einzelvorkommen werden alle Bäume zusammengefasst, die maximal 200 m vom nächsten besiedelten Brutbaum entfernt sind (RANIUS &amp; HEDIN 2001).</t>
  </si>
  <si>
    <t>Stichprobe</t>
  </si>
  <si>
    <t>Qualitative Besiedlungskontrolle durch qualifizierte Experten anhand von herausgefallenen Kotpillen der Larven (von Rosenkäfer-Kot unterscheiden!) und Ektoskelett-Resten (beides ganzjährig möglich) am Stammfuß sowie in geeigneten und erreichbaren Baumhöhlen anhand von Puppenwiegen, Larven und Imagines im Mulm (ggf. mit Endoskopkamera) im Sommerhalbjahr, womit die Zahl besiedelter Bäume in einem Bestand bekannt wird. Da Kotpillen und manche Ektoskelettreste jedoch sehr abbauresistent sind (bisweilen mehr als 10 Jahre, s. THEUNERT 2015), ist der einzige sichere Beleg für eine aktuelle Besiedlung der Nachweis von lebenden Käfern (etwa ab Anfang Juli), Puppen, Larven sowie Flügeldecken oder -teilen. Die Besiedlung eines Bestandes ist durch viermalige Begehungen bei warmer und windstiller Witterung zu untersetzen. Die erste Begehung sollte zur Kartierung geeigneter Brutbäume (Höhlenbäume, Suchen nach Kotpillen und Chitinteilen in der Laubstreu, etc.) vor dem Vegetationsaustrieb 1) erfolgen, die weiteren drei Begehungen zur Erfassung der Imagines im Juli und August sowie zur Erfassung der Larven 2) im Spätherbst (bessere Nachweisbarkeit in höheren Mulmschichten, RANIUS et al. 2005). Falls erforderlich (z. B. in Hochwaldbeständen) können u. U. auch andere Methoden 3) eingesetzt werden. Wichtig ist aber, dass die einmal gewählte Methode bei Wiederholungsuntersuchungen beibehalten wird.</t>
  </si>
  <si>
    <r>
      <rPr>
        <b/>
        <sz val="10"/>
        <rFont val="Calibri"/>
        <family val="2"/>
        <scheme val="minor"/>
      </rPr>
      <t>Methode Habitatqualität:</t>
    </r>
    <r>
      <rPr>
        <sz val="10"/>
        <rFont val="Calibri"/>
        <family val="2"/>
        <scheme val="minor"/>
      </rPr>
      <t xml:space="preserve"> Gesamtzahl besiedelter und potenziell geeigneter Bäume (Potenzialbäume I. und II. Ordnung, siehe Fußnote 5), Waldentwicklungsphasen. Bei großen Metapopulationen ist eine stichprobenartige Potenzialbaumerfassung möglich.</t>
    </r>
  </si>
  <si>
    <t xml:space="preserve">Präsenzmonitoring </t>
  </si>
  <si>
    <t>Präsenzerfassung in Lücken des VG (10x10 km Zelle des Gitternetzes der EEA ohne Nachweis ab 01.01.2018), Begehung von 1-3 möglichen Vorkommen (Altfundorten)/ 10x10km Zelle</t>
  </si>
  <si>
    <t>k.A.</t>
  </si>
  <si>
    <t>10km-Zellen des Gitternetzes der europ. Umweltagentur</t>
  </si>
  <si>
    <t>CRUS</t>
  </si>
  <si>
    <t>AUSTTORR</t>
  </si>
  <si>
    <t>Austropotamobius torrentium</t>
  </si>
  <si>
    <t xml:space="preserve">besiedelte Einzelgewässer oder Gewässerkomplexe bis zu 100 m Entfernung </t>
  </si>
  <si>
    <t>Kombination aus flächenbezogenem (point abundance) und selektivem (versteckbezogenem) Handfang (einmal pro Untersuchungsjahr) nachdem die juvenilen Tiere die Muttertiere verlassen haben (zwischen Juli und Ende Oktober). Die Aktivität der Krebse hängt von der Wassertemperatur ab. Werden die Gewässer zu spät im Herbst begangen, können sinkende Temperaturen für das Zurückziehen der Tiere in die Verstecke verantwortlich sein, da dann die Nahrungsaufnahme weitgehend eingestellt wird. Die Wassertemperatur sollte noch über 10 °C liegen</t>
  </si>
  <si>
    <t>FISH</t>
  </si>
  <si>
    <t>COTTGOBI</t>
  </si>
  <si>
    <t>Cottus gobio</t>
  </si>
  <si>
    <t xml:space="preserve">Nach Möglichkeit Probestellen der WRRL, solange Habitat der Art repräsentativ in der WRRL-Probestelle liegt. Abweichend können andere Probestellen innerhalb eines nach WRRL betrachteten Wasserkörpers oder Einzugsgebietes nach artspezifischen Gesichtspunkten gewählt werden.
FFH-Monitoring auf Bundesebene:
</t>
  </si>
  <si>
    <t>Erfassungsmethodik gemäß FFS (2005). Befischungszeit vorzugsweise Mai – Mitte Oktober. Einmalige Begehung pro Untersuchungsjahr</t>
  </si>
  <si>
    <r>
      <rPr>
        <b/>
        <sz val="10"/>
        <rFont val="Calibri"/>
        <family val="2"/>
        <scheme val="minor"/>
      </rPr>
      <t>Methode Habitatqualität:</t>
    </r>
    <r>
      <rPr>
        <sz val="10"/>
        <rFont val="Calibri"/>
        <family val="2"/>
        <scheme val="minor"/>
      </rPr>
      <t xml:space="preserve"> Charakterisierung der besiedelten Gewässer anhand struktureller, morphologischer, physikalischer und chemischer Merkmale</t>
    </r>
  </si>
  <si>
    <t>Suchraum sind die Fundorte mit Nachweisen vor 01.01.2018  im FIS-Naturschutz</t>
  </si>
  <si>
    <t>LAMPPLAN</t>
  </si>
  <si>
    <t>Lampetra planeri</t>
  </si>
  <si>
    <t xml:space="preserve">Die Bewertung der Population von Lampetra planeri kann über Adulte oder Larven erfolgen. Bei gemeinsamen Vorkommen mit dem Flussneunauge (L.fluviatilis) ist ein Nachweis des Bachneunauges zu bestätigen. Kann der Nachweis nicht über Befischungen getätigt werden, sind ggf. zusätzliche Untersuchungen während der Laichzeit (Laichgrubenzählung) sinnvoll. Die Bedingungen in den Gewässern, können etwa durch erhöhte Eintrübung während der Laichzeit, eine gezielte Sichtbeobachtung schwierig bis unmöglich machen, wodurch ggf. eine Wiederholung der Erfassung erforderlich wird.
Erfassung über Larven: Bei reinen Bachneunaugengewässern kann die Bewertung der Population auch ausschließlich über die Querder erfolgen. Die Strecken müssen speziell auf Neunaugenlarven befischt werden. Erfassungsmethodik gemäß FFS (2005). Es wird empfohlen, mindestens 40 m (und mindestens 100 m2) intensiv in potenziellen Habitaten (z. B. Feinsedimentbereiche) auf Neunaugen zu befischen. Die intensiver untersuchte Gewässerstrecke sollte, wenn möglich, auf verschiedene Bereiche aufgeteilt sein. Der Befischungsaufwand sollte dokumentiert werden (z. B. Zahl der Dips oder Suchzeit/m2). In Sonderfällen (zu große Wassertiefe, bei der keine Watbefischung möglich ist) kann eine Bootsbefischung (repräsentative Streckenbefischung) erforderlich sein, bei der besonderes Augenmerk auf Neunaugennachweise gerichtet wird. Die ermittelten Dichten beziehen sich hier auf die gesamte befischte Strecke bzw. analog auf die, aus der Strecke berechnete Fläche (nicht nur auf geeignete Habitate) 2). Befischungszeit vorzugsweise August bis Mitte Oktober. Einmalige Untersuchung pro Jahr.
</t>
  </si>
  <si>
    <r>
      <rPr>
        <b/>
        <sz val="10"/>
        <rFont val="Calibri"/>
        <family val="2"/>
        <scheme val="minor"/>
      </rPr>
      <t xml:space="preserve">Methode Habitatqualität: </t>
    </r>
    <r>
      <rPr>
        <sz val="10"/>
        <rFont val="Calibri"/>
        <family val="2"/>
        <scheme val="minor"/>
      </rPr>
      <t>Charakterisierung der besiedelten Gewässer anhand struktureller, morphologischer, physikalischer und chemischer Merkmale. Die Bewertung kann bezogen auf die Gewässerausprägung in der jeweiligen Region (Tiefland/Mittelgebirge) vorgenommen werden.</t>
    </r>
  </si>
  <si>
    <t>RHODAMAR</t>
  </si>
  <si>
    <t>Rhodeus sericeus amarus</t>
  </si>
  <si>
    <t xml:space="preserve">Probefläche von mind. 200 m oder 500 m2, es können die Probstellen des WRRL-Monitorings verwendet werden; die Probestrecken sollen repräsentativ für die unterschiedliche Habitatstrukturen im Untersuchungsgebiet sein, diese Festlegung treffen die Bearbeiter/-innen vor Ort.
FFH-Monitoring auf Bundesebene
</t>
  </si>
  <si>
    <t>Die Methode orientiert sich an der der FFS (2005): Pro Berichtsperiode wird vorzugsweise in der Zeit von August bis Mitte Oktober in jedem Untersuchungsgebiet eine Probestrecke von mindestens 200 m durch Elektro-Streckenbefischung beprobt (die Probestrecke kann in unterschiedliche Teilstrecken aufgeteilt werden). Die Lage der Probestrecken in den Untersuchungsgebieten kann in Sekundärhabitaten zwischen den Berichtsperioden wechseln, in Primärhabitaten werden die Probestrecken dauerhaft festgelegt.</t>
  </si>
  <si>
    <r>
      <rPr>
        <b/>
        <sz val="10"/>
        <rFont val="Calibri"/>
        <family val="2"/>
        <scheme val="minor"/>
      </rPr>
      <t>Methode Habitatqualität</t>
    </r>
    <r>
      <rPr>
        <sz val="10"/>
        <rFont val="Calibri"/>
        <family val="2"/>
        <scheme val="minor"/>
      </rPr>
      <t>: Charakterisierung der besiedelten Gewässer anhand struktureller, morphologischer, physikalischer und chemischer Merkmale.</t>
    </r>
  </si>
  <si>
    <t>LEPI</t>
  </si>
  <si>
    <t>ERIOCATA</t>
  </si>
  <si>
    <t>Eriogaster catax</t>
  </si>
  <si>
    <t>Zusammenfassung mehrerer Fundstellen über einen Radius von 500 m zu einer Untersuchungsfläche.</t>
  </si>
  <si>
    <t>Totalzensus</t>
  </si>
  <si>
    <r>
      <t xml:space="preserve">Zählen der Raupengespinste. Die Puppen können bei pessimalen Lebensbedingungen mehrfach überliegen (Vorsicht bei Negativnachweis geboten).
</t>
    </r>
    <r>
      <rPr>
        <b/>
        <sz val="10"/>
        <rFont val="Calibri"/>
        <family val="2"/>
        <scheme val="minor"/>
      </rPr>
      <t>Erfassungszeitraum</t>
    </r>
    <r>
      <rPr>
        <sz val="10"/>
        <rFont val="Calibri"/>
        <family val="2"/>
        <scheme val="minor"/>
      </rPr>
      <t xml:space="preserve"> (nach FARTMANN et al. 2001): Anfang Mai bis Mitte Juni, günstigster Termin ist häufig Ende Mai, da dann die Gespinste im 3./4. Larvalstadium am auffälligsten sind</t>
    </r>
  </si>
  <si>
    <t>EUPHAURI</t>
  </si>
  <si>
    <t>Euphydryas aurinia</t>
  </si>
  <si>
    <t>Zusammenfassung mehrerer Vorkommen über einen Radius von 550 m zu einer Untersuchungsfläche.</t>
  </si>
  <si>
    <r>
      <t xml:space="preserve">Je nach Lebensraumausprägung und Wirtspflanzenspektrum sollten in trockenen Lebensräumen aufgrund der Schwierigkeiten Gespinste zu finden beide Begehungen i. d. R. zur Faltersuche genutzt werden. Zählen der Falter anhand von Linien-/Schleifentransekten von 10 m Breite, die an Fundpunkten der Art ausgerichtet werden; Transekt-Länge angeben; Richtwerte: Transektlänge mindestens 1000 m pro Untersuchungsfläche, ansonsten 1000 m pro 5 ha Untersuchungsfläche; Begehungszeit: 30 Minuten pro 1000 m. Standardbedingungen für Transektbegehungen: Aufnahme zwischen 10–17 Uhr MESZ, mindestens 18 °C Lufttemperatur, Bewölkung höchstens 50 %, Windstärke max. 3 der Beaufort-Skala.
In vorwiegend feuchteren Lebensräumen dient eine erste Begehung der Übersichtskartierung, die zweite Begehung dient ausschließlich der Gespinstsuche. Flächige Zählung der Jungraupengespinste an geeigneten Wirtspflanzen auf Flächen bis 2 ha Größe (Suchzeit 2 Stunden); bei größeren Flächen: repräsentativer Ansatz über eine zeitlich standardsierte, erfolgsorientierte Suche.
</t>
    </r>
    <r>
      <rPr>
        <b/>
        <sz val="10"/>
        <rFont val="Calibri"/>
        <family val="2"/>
        <scheme val="minor"/>
      </rPr>
      <t>Erfassungszeitraum:</t>
    </r>
    <r>
      <rPr>
        <sz val="10"/>
        <rFont val="Calibri"/>
        <family val="2"/>
        <scheme val="minor"/>
      </rPr>
      <t xml:space="preserve">
Falterzählung und Übersichtskartierung: (nach FARTMANN et al. 2001): ab 10. Mai bis Ende Juni. Im Saarland in den meisten Jahren ab dem 5.5. bis zum 10.6. (Zentrum für Biodokumentation im Saarland, CASPARI, schriftl.). 
Gespinstsuche: Ende Juli bis Ende August (bis Mitte September in der Rhön).
</t>
    </r>
  </si>
  <si>
    <t>EUPLQUAD</t>
  </si>
  <si>
    <t>Euplagia quadripunctaria</t>
  </si>
  <si>
    <t xml:space="preserve">Probefläche, d. h. Saughabitat bzw. Saughabitatkomplex von 5–10 ha Größe.
FFH-Monitoring auf Bundesebene
</t>
  </si>
  <si>
    <r>
      <t xml:space="preserve">(verändert nach FARTMANN et al. 2001): Anzahl Falter bei Transektbegehungen; Transektlänge angeben; Richtwerte: Transektlänge mindestens 500 m pro Probefläche (bei geringen Dichten bis zu 5 km), ansonsten mindestens 100 m pro 1 ha Probefläche, Breite 20 m (entlang von Waldwegen auch weniger), Begehungszeit 5–10 Minuten/100 m. Standardbedingungen für Transektbegehungen: Aufnahme i. d. R. zwischen 10–17 Uhr MESZ, 18–28°C Lufttemperatur, Bewölkung höchstens 50 %, Windstärke max. 3 der Beaufort-Skala.
</t>
    </r>
    <r>
      <rPr>
        <b/>
        <sz val="10"/>
        <rFont val="Calibri"/>
        <family val="2"/>
        <scheme val="minor"/>
      </rPr>
      <t>Erfassungszeitraum</t>
    </r>
    <r>
      <rPr>
        <sz val="10"/>
        <rFont val="Calibri"/>
        <family val="2"/>
        <scheme val="minor"/>
      </rPr>
      <t xml:space="preserve"> (nach FARTMANN et al. 2001): zum Flugzeithöhepunkt, ca. Ende Juli bis Mitte August.
</t>
    </r>
  </si>
  <si>
    <t>GORTBORE</t>
  </si>
  <si>
    <t>Gortyna borelii</t>
  </si>
  <si>
    <t>Zusammenfassung mehrerer Vorkommen über eine Entfernung von 200 m zu einer Untersuchungsfläche. Ermittlung der Habitatqualität und Beurteilung der Beeinträchtigungen beziehen sich ebenfalls auf die gesamte Untersuchungsfläche.</t>
  </si>
  <si>
    <r>
      <t xml:space="preserve">Es wird bei der einmaligen Begehung pro Jahr die gesamte Untersuchungsfläche ohne eine Festlegung von Transekten vollständig abgesucht. Die Raupenfutterpflanze Arznei-Haarstrang (Peucedanum officinale) wird auf Bohrmehlhaufen (gelblich-weißer Kot) am Stengelgrund auf dem Boden abgesucht. 
</t>
    </r>
    <r>
      <rPr>
        <b/>
        <sz val="10"/>
        <rFont val="Calibri"/>
        <family val="2"/>
        <scheme val="minor"/>
      </rPr>
      <t xml:space="preserve">Erfassungszeitraum: </t>
    </r>
    <r>
      <rPr>
        <sz val="10"/>
        <rFont val="Calibri"/>
        <family val="2"/>
        <scheme val="minor"/>
      </rPr>
      <t>Populationsgröße: Mitte Juli bis Ende August, gegebenenfalls zur Ermittlung der Habitatqualität und Beeinträchtigung eine Zusatzbegehung während der Flugzeit von Gortyna borelii Mitte/Ende September bis Anfang/Mitte Oktober, zur Erfassung später Mahdtermine bevorzugt gegen Ende der Flugzeit.</t>
    </r>
  </si>
  <si>
    <r>
      <rPr>
        <b/>
        <sz val="10"/>
        <rFont val="Calibri"/>
        <family val="2"/>
        <scheme val="minor"/>
      </rPr>
      <t xml:space="preserve">Methode Habitatqualität: </t>
    </r>
    <r>
      <rPr>
        <sz val="10"/>
        <rFont val="Calibri"/>
        <family val="2"/>
        <scheme val="minor"/>
      </rPr>
      <t>Erfassung der Habitatmerkmale im Bereich des gesamten Vorkommens; ggf. Ermittlung des Bestandes von Peucedanum officinale durch Hochrechnung auf Basis von Auszählungen in Teilflächen.</t>
    </r>
  </si>
  <si>
    <t>MACUARIO</t>
  </si>
  <si>
    <t>Maculinea arion</t>
  </si>
  <si>
    <t>Zusammenfassung mehrerer Vorkommen über einen Radius von 100 m zu einer Untersuchungsfläche. Als Untersuchungsfläche werden dabei nur grundsätzlich als Imaginal- oder Larvalhabitat geeignete Bereiche abgegrenzt.</t>
  </si>
  <si>
    <t xml:space="preserve">Populationsgröße (verändert nach FARTMANN 2005): 
• Zählen der Falter anhand von Linien-/Schleifentransekten von 10 m Breite; Transekt-Länge angeben; Richtwerte: Transektlänge mindestens 500 m pro Untersuchungsfläche, ansonsten 500 m pro 5 ha Untersuchungsfläche; Begehungszeit: 30 Minuten pro 500 m. Standardbedingungen für Transektbegehungen: Aufnahme zwischen 10–17 Uhr MESZ, mindestens 18 °C Lufttemperatur, Bewölkung höchstens 50 %, Windstärke max. 3 der Beaufort-Skala. Im Saarland halten sich die Falter gerne in blühenden Dost-Beständen auf. Vor allem, wenn die Habitate schon überwiegend gemäht sind, sind diese Stellen gezielt (auf)zusuchen.
• Für Arealrand-Vorkommen, falls keine Falter festgestellt werden: erfolgsorientierte Ei-Suche an geeigneten Wirtspflanzen, höchstens 100 Origanum- oder 200 Thymus-Blütenstände absuchen, Abbruch sobald Nachweis erbracht oder Anzahl Blütenstände erreicht.
</t>
  </si>
  <si>
    <r>
      <rPr>
        <b/>
        <sz val="10"/>
        <rFont val="Calibri"/>
        <family val="2"/>
        <scheme val="minor"/>
      </rPr>
      <t>Methode Habitatqualität:</t>
    </r>
    <r>
      <rPr>
        <sz val="10"/>
        <rFont val="Calibri"/>
        <family val="2"/>
        <scheme val="minor"/>
      </rPr>
      <t xml:space="preserve"> Beurteilung der (potenziellen) Larvalhabitatfläche (verändert nach FARTMANN 2005, Auswahl von 4 Merkmalen): Anteil Larvalhabitatfläche, Anteil offener Boden/Grus/Steine/Fels, Krautschichthöhe, Deckungsgrad voll besonnter Wirtspflanzen(getrennt nach Origanum vulgare und Thymus spp.); Erhebung der drei letztgenannten Merkmale auf zufällig ausgewählten Probeflächen a 4 m2 innerhalb der (potenziellen) Larvalhabitate (Richtwerte: pro 1 ha Larvalhabitat je 2 Probeflächen, jedoch insgesamt mindestens 3 und höchstens 20 Probeflächen pro Untersuchungsfläche), Bewertungsgrundlage sind die Mittelwerte aller Probeflächen. Dazu sind die unten genannten Habitatmerkmale mit den ggf. genannten Abrundungen für jede Probefläche zu ermitteln; anschließend wird auf der Basis dieser Werte ein Mittelwert gebildet.
</t>
    </r>
    <r>
      <rPr>
        <b/>
        <sz val="10"/>
        <rFont val="Calibri"/>
        <family val="2"/>
        <scheme val="minor"/>
      </rPr>
      <t xml:space="preserve">Erfassungszeitraum </t>
    </r>
    <r>
      <rPr>
        <sz val="10"/>
        <rFont val="Calibri"/>
        <family val="2"/>
        <scheme val="minor"/>
      </rPr>
      <t xml:space="preserve">(nach FARTMANN 2005): „Die Erfassung der Falter erfolgt zum vermuteten Höhepunkt der Populationsentwicklung (meist Ende Juni bis Anfang Juli).“
</t>
    </r>
  </si>
  <si>
    <t>MACUNAUS</t>
  </si>
  <si>
    <t>Maculinea nausithous</t>
  </si>
  <si>
    <t>Zusammenfassung mehrerer Vorkommen über einen Radius von 400 m zu einer Untersuchungsfläche (Beachtung der Metapopulationsstruktur).</t>
  </si>
  <si>
    <r>
      <t xml:space="preserve">(nach FARTMANN et al. 2001, verändert unter Berücksichtigung von LORITZ 2003): Habitatflächenbezogene Zählung der Falter durch (Transekt-)Begehungen der Teilflächen mit blühendem Sanguisorba officinalis; es ist keine strikte Standardisierung hinsichtlich Transektlänge und Begehungszeit erforderlich, die Flächen werden je nach Form und Übersichtlichkeit in Linien mit ca. 10–15 m Abstand langsam und vollständig abgeschritten, dabei wird besonders auf die Sanguisorba-Blütenköpfe geachtet. Standardbedingungen für Transektbegehungen: Aufnahme zwischen 10–17 Uhr MESZ, mindestens 18°C Lufttemperatur, Bewölkung höchstens 50 %, Windstärke max. 3 der Beaufort-Skala.
</t>
    </r>
    <r>
      <rPr>
        <b/>
        <sz val="10"/>
        <rFont val="Calibri"/>
        <family val="2"/>
        <scheme val="minor"/>
      </rPr>
      <t>Erfassungszeitraum:</t>
    </r>
    <r>
      <rPr>
        <sz val="10"/>
        <rFont val="Calibri"/>
        <family val="2"/>
        <scheme val="minor"/>
      </rPr>
      <t xml:space="preserve">
(vgl. FARTMANN et al. 2001): zum Flugmaximum, Flugperiode etwa Mitte Juli bis Mitte August.</t>
    </r>
  </si>
  <si>
    <r>
      <rPr>
        <b/>
        <sz val="10"/>
        <rFont val="Calibri"/>
        <family val="2"/>
        <scheme val="minor"/>
      </rPr>
      <t xml:space="preserve">Methode Habitatqualität: </t>
    </r>
    <r>
      <rPr>
        <sz val="10"/>
        <rFont val="Calibri"/>
        <family val="2"/>
        <scheme val="minor"/>
      </rPr>
      <t xml:space="preserve">Beurteilung der Nutzungsvielfalt und -intensität. Beurteilung des Larvalhabitats über die Erfassung der Anzahl besiedelter Teilflächen (d. h. Falter-Nachweis) mit „ausreichender“ Menge blühender Wirtspflanzen: Sanguisorba-officinalis-Individuen pro besiedelter Teilfläche zählen oder abschätzen; Zählgröße sind blühende, trennbare Einzelindividuen oder Cluster aus blühenden Individuen. </t>
    </r>
  </si>
  <si>
    <t>MACUTELE</t>
  </si>
  <si>
    <t>Maculinea teleius</t>
  </si>
  <si>
    <t>Zusammenfassung mehrerer Vorkommen über einen Radius von 300 m zu einer Untersuchungsfläche.</t>
  </si>
  <si>
    <r>
      <t xml:space="preserve">(nach FARTMANN et al. 2001, verändert unter Berücksichtigung von LORITZ 2003): Habitatflächenbezogene Zählung der Falter durch (Transekt-)Begehungen der Teilflächen mit blühendem Sanguisorba officinalis; es ist keine strikte Standardisierung hinsichtlich Transektlänge und Begehungszeit erforderlich, die Flächen werden je nach Form und Übersichtlichkeit in Linien mit ca. 10–15 m Abstand langsam und vollständig abgeschritten, dabei wird besonders auf die Sanguisorba-Blütenköpfe geachtet. Standardbedingungen für Transektbegehungen: Aufnahme zwischen 10–17 Uhr MESZ, mindestens 18 °C Lufttemperatur, Bewölkung höchstens 50 %, Windstärke max. 3 der Beaufort-Skala.
</t>
    </r>
    <r>
      <rPr>
        <b/>
        <sz val="10"/>
        <rFont val="Calibri"/>
        <family val="2"/>
        <scheme val="minor"/>
      </rPr>
      <t>Erfassungszeitraum</t>
    </r>
    <r>
      <rPr>
        <sz val="10"/>
        <rFont val="Calibri"/>
        <family val="2"/>
        <scheme val="minor"/>
      </rPr>
      <t xml:space="preserve"> (vgl. FARTMANN et al. 2001): zum Flugmaximum, Flugperiode etwa Mitte Juli bis Mitte August, teilweise (z. B. in Baden-Württemberg) auch früher ab Anfang Juli bis Ende Juli.
</t>
    </r>
  </si>
  <si>
    <r>
      <rPr>
        <b/>
        <sz val="10"/>
        <rFont val="Calibri"/>
        <family val="2"/>
        <scheme val="minor"/>
      </rPr>
      <t>Methode Habitatqualität:</t>
    </r>
    <r>
      <rPr>
        <sz val="10"/>
        <rFont val="Calibri"/>
        <family val="2"/>
        <scheme val="minor"/>
      </rPr>
      <t xml:space="preserve"> Beurteilung der Nutzungsvielfalt und -intensität. Beurteilung des Larvalhabitats über die Erfassung der Anzahl besiedelter Teilflächen (d. h. Falter-Nachweis) mit „ausreichender“ Menge blühender Wirtspflanzen: Sanguisorba-officinalis-Individuen pro besiedelter Teilfläche zählen oder abschätzen; Zählgröße sind blühende, trennbare Einzelindividuen oder Cluster aus blühenden Individuen. </t>
    </r>
  </si>
  <si>
    <t>PARNMNEN</t>
  </si>
  <si>
    <t>Parnassius mnemosyne</t>
  </si>
  <si>
    <t>Zusammenfassung mehrerer Vorkommen über einen Radius von 475 m zu einer Untersuchungsfläche.</t>
  </si>
  <si>
    <t>(LEOPOLD et al. 2005): Habitatflächenbezogene Zählung der Falter durch modifizierte Transektbegehungen. Schleifen- oder Linientransekte mit 15 m Breite auf der gesamten Untersuchungsfläche (kartografisch dokumentieren, Länge angeben). Begehungszeit ca. 1 Stunde pro 1 km Transektstrecke. Standardbedingungen für Transektbegehungen: Aufnahme zwischen 10–17 Uhr MESZ, mindestens 18°C Lufttemperatur, Bewölkung höchstens 50 %, Windstärke max. 3 der Beaufort-Skala.</t>
  </si>
  <si>
    <r>
      <rPr>
        <b/>
        <sz val="10"/>
        <rFont val="Calibri"/>
        <family val="2"/>
        <scheme val="minor"/>
      </rPr>
      <t>Methode Habitatqualität</t>
    </r>
    <r>
      <rPr>
        <sz val="10"/>
        <rFont val="Calibri"/>
        <family val="2"/>
        <scheme val="minor"/>
      </rPr>
      <t xml:space="preserve">: (verändert nach LEOPOLD et al. 2005): Erfassung der potenziell als Larvalhabitat (d. h. mit Corydalis-Vorkommen) geeigneten Ökotonstrukturen mit unterschiedlicher Gehölzdeckung vor dem Austrieb der Laubgehölze – in 20-%-Schritten schätzen, d. h. pro Untersuchungsfläche ist maximal die Unterscheidung von 5 Ökotonstrukturen möglich; jeweils kartografisch dokumentieren, Länge [m] und Fläche [m2] angeben. Pro Ökotonstruktur mit unterschiedlicher Gehölzdeckung ist die Anzahl der Corydalis-Individuen zu schätzen (ggf. Hochrechnung aus einer 4–10 m2 großen Probefläche pro Teilbestand).
Beurteilung des Nektarhabitats. Ermittlung der Fläche geeigneter Nektarhabitate im Umfeld der (potentiellen) Larvalhabitate, d. h. in einer Entfernung von 100 m außerhalb der Abgrenzung der Ökotone (bzw. Saum- bzw. Randbiotope).
</t>
    </r>
    <r>
      <rPr>
        <b/>
        <sz val="10"/>
        <rFont val="Calibri"/>
        <family val="2"/>
        <scheme val="minor"/>
      </rPr>
      <t xml:space="preserve">Erfassungszeitraum </t>
    </r>
    <r>
      <rPr>
        <sz val="10"/>
        <rFont val="Calibri"/>
        <family val="2"/>
        <scheme val="minor"/>
      </rPr>
      <t xml:space="preserve">(LEOPOLD et al. 2005): „Die Hauptflugzeit erstreckt sich von Ende Mai bis Anfang Juli und unterliegt starken witterungsbedingten Schwankungen… Die Begehungen müssen zu Beginn der Hauptflugzeit stattfinden.“
</t>
    </r>
  </si>
  <si>
    <t>PROSPROS</t>
  </si>
  <si>
    <t>Proserpinus proserpina</t>
  </si>
  <si>
    <t>MAMM</t>
  </si>
  <si>
    <t>CASTFIBE</t>
  </si>
  <si>
    <t>Castor fiber</t>
  </si>
  <si>
    <t xml:space="preserve">An Hand von deutlichen Barrieren abgegrenzte Probeflächen, i. d. R. Gewässer¬abschnitte von 25–100 km Uferlänge mit Umgriff. Barrieren oder Habitatgrenzen können z. B. Siedlungen, nicht überwindbare Querbauwerke oder die Grenzen von vom Biber besiedelten Gehölzbeständen sein. </t>
  </si>
  <si>
    <t>Revierkartierung. Flächendeckende Kartierung auf einer Uferstreifenbreite von beideseitig 10-20 m (gilt für Fließ- und Stillgewässer) in der Zeit von Oktober bis April auf Aktivitätsspuren des Bibers (besetzter Bau, Nahrungsvorrat, Dämme, Fäll-/ Fraßplätze, Markierungen). Es wird die Anleitung von SCHWAB &amp; SCHMIDBAUER (2009) empfohlen, weitere Hinweise zur Erkennung und Kartierung von Biberspuren finden sich auf der Seite der Biologischen Station Düren unter http://www.biostation-dueren.de/66-0-Biberzensus.html.</t>
  </si>
  <si>
    <r>
      <rPr>
        <b/>
        <sz val="10"/>
        <rFont val="Calibri"/>
        <family val="2"/>
        <scheme val="minor"/>
      </rPr>
      <t xml:space="preserve">Methode Habitatqualität: </t>
    </r>
    <r>
      <rPr>
        <sz val="10"/>
        <rFont val="Calibri"/>
        <family val="2"/>
        <scheme val="minor"/>
      </rPr>
      <t xml:space="preserve">Erfassung von Angaben zum Habitat auf den abgegrenzten Probeflächen (Nahrungsverfügbarkeit, Struktur der Gewässer und Biotopverbund).
</t>
    </r>
    <r>
      <rPr>
        <b/>
        <sz val="10"/>
        <rFont val="Calibri"/>
        <family val="2"/>
        <scheme val="minor"/>
      </rPr>
      <t xml:space="preserve">Methode Beeinträchtigungen: </t>
    </r>
    <r>
      <rPr>
        <sz val="10"/>
        <rFont val="Calibri"/>
        <family val="2"/>
        <scheme val="minor"/>
      </rPr>
      <t xml:space="preserve">Erfassung von Angaben zu möglichen Beeinträchtigungen (Gewässerunterhaltung, Wasserqualität) auf den abgegrenzten Probeflächen bzw. durch Befragung (anthropogen bedingte Verluste, Konflikte) z. B. der Unteren Naturschutzbehörden, ggfs. Totfundanalysen. </t>
    </r>
  </si>
  <si>
    <t>CRICCRIC</t>
  </si>
  <si>
    <t>Cricetus cricetus</t>
  </si>
  <si>
    <t xml:space="preserve">Probefläche von 100 ha Größe für die Erfassung der Populationsgröße, insbesondere zur Beschreibung der Habitatqualität in Ostdeutschland auch deutlich mehr; in Ostdeutschland mit sehr großen Schlägen ist eine festgelegte Probefläche der genannten Größe nicht geeignet, da die Populationsdichte zu stark von der Nutzung auf der jeweiligen Fläche abhängt; in diesen Fällen empfiehlt es sich, die Probeflächen auf jeweils 5–10 ha große Teilflächen über verschiedene Schläge zu verteilen. </t>
  </si>
  <si>
    <t>Suche nach Hamsterbauten (Eingänge, Fallröhren, Aufwurfhaufen; fakultativ Suche nach Wurfbauen und Jungtieren), unter Beachtung der von KÖHLER et al. (2001) sowie von WEIDLING &amp; STUBBE (1998) gemachten Vorgaben (hier auch Muster für Erfassungsbogen). Bestimmung der Anzahl Sommerbaue pro ha durch einmalige Begehung alle zwei Jahre (3-mal je Berichtszeitraum). Alternativ kann zwischen Mitte April und Mitte Mai (witterungsbedingte Verschiebungen sind möglich) auch die Anzahl Frühjahrsbaue erhoben werden.</t>
  </si>
  <si>
    <r>
      <rPr>
        <b/>
        <sz val="10"/>
        <rFont val="Calibri"/>
        <family val="2"/>
        <scheme val="minor"/>
      </rPr>
      <t>Methode Habitatqualität:</t>
    </r>
    <r>
      <rPr>
        <sz val="10"/>
        <rFont val="Calibri"/>
        <family val="2"/>
        <scheme val="minor"/>
      </rPr>
      <t xml:space="preserve"> Quantitative Abschätzung des Anteils relevanter Strukturen durch Interpretation aktueller Luftbilder (nicht älter als 3 Jahre) und Ergänzung durch Geländebegehung sowie anderer Informationen. In Ostdeutschland sind regelmäßig schon einzelne Schläge 50 bis 100 ha groß; hier sind dauerhaft festgelegte Probeflächen von bis zu 300 ha Größe also nicht geeignet, da die Monitoringergebnisse dann zu sehr von der aktuellen Nutzung im Untersuchungsjahr abhängen. In diesen Fällen kann als Alternativmethode ein größerer Landschaftsausschnitt gewählt werden (z. B. UTM-Q (5 x 5 km). Über diesen Landschaftsausschnitt werden 100 Zufallspunkte, idealerweise über ein systematisches Raster festgelegt, auf deren zugeordneten Probeflächen die relevanten Merkmale ermittelt werden. Nur das Merkmal „Zerschneidung“ wird auf den gesamten Landschaftsausschnitt bezogen.</t>
    </r>
  </si>
  <si>
    <t>FELISILV</t>
  </si>
  <si>
    <t>Felis silvestris</t>
  </si>
  <si>
    <t xml:space="preserve">Biogeografische Region (= BGR). Die erforderlichen Daten zu Populationsdichte, Populationsgröße, Populationsstruktur und Beeinträchtigungen werden auf Bundeslandebene erfasst, jedoch anschließend unter Einbeziehung aller Daten auf Ebene der BR bewertet. Die Daten zur Habitatqualität werden für die gesamte BR bzw. für das gesamte Bundesgebiet ermittelt (Ausnahme: Bewertung des Merkmals „Verfügbarkeit von strukturreichem, waldnahem und siedlungsfernem Offenland“ auf Ebene des Bundeslandes). </t>
  </si>
  <si>
    <t>Projektgebiete</t>
  </si>
  <si>
    <t xml:space="preserve">Populationsdichte: standardisiertes Monitoring in Projektgebieten (Zeitraum: Anfang Februar bis Ende April), möglichst in 2 über alle Bundesländer gleichen aufeinander folgenden Untersuchungsjahren pro Berichtszeitraum 
Populationsgröße &amp; Populationsstruktur: Zentrale Sammlung und Prüfung aller verfügbaren Nachweise, bzw. anlassbezogenen Überprüfung von Wildkatzenpräsenz (s.u.) innerhalb eines Berichtszeitraumes alle 6 Jahre je Bundesland
Methode Populationsdichte: Fortführung (Wildkatzensprungflächen) oder Etablierung von Projektgebieten für Lockstockuntersuchungen in ein bis zwei statischen 10x10 km2-großen Gebieten mit Vorkommensschwerpunkten der Art je Bundesland. Die Einrichtung von 2 Projektgebieten wird insbesondere für die Bundesländer Rheinland-Pfalz, Hessen, Thüringen und Bayern empfohlen. In den möglichst quadratisch ausgerichteten Gebieten (zur Vermeidung zu großer Randeffekte) werden 50 aufgeraute Lockstöcke in Bereichen mit hoher Habitateignung (wahlweise Einschätzung über ein Habitatmodell oder Experteneinschätzung) mit einem Abstand von 800 m Puffer zwischen zwei Stöcken ausgebracht. Es finden 10 Kontrollen im Abstand von etwa 1 Woche im Zeitraum Februar bis April statt. Die 10 Kontrollen pro Untersuchungsjahr sind möglichst in 2 über alle Bundesländer gleichen aufeinander folgenden Untersuchungsjahren pro Berichtszeitraum durchzuführen. Die genetische Analyse der Haarproben erfolgt unter Finanzierung des BfN zentral durch das Forschungsinstitut Senckenberg. Zum Datenabgleich und zur Dokumentaion der Beprobungen dient die Wildkatzendatenbank des Instituts, wobei den Ländern die jeweiligen Ergebnisse ebenfalls übernmittelt werden. Die Dokumentation der Beprobungen erfolgt über die Wildkatzendatenbank bei Senckenberg. Genetische Analyse der Haarproben und anschließender Datenabgleich in der Wildkatzendatenbank. Bestimmung der Populationsdichten der Gebiete über Individuenanzahl pro Quadratkilometer. Anschließend wird die „Durchschnittliche Populationsdichte pro BGR“ berechnet und über einen Dichtevergleich zwischen den Berichtsperioden durch das BfN bewertet.
Methode Populationsgröße: Zur Bewertung der aktuellen Verbreitung als Populationsgröße sollten zentral in jedem Bundesland kontinuierlich alle Nachweise in einer Berichtsperiode gesammelt und ausgewertet werden. Hierbei sollten Nachweise aus möglichst allen Lockstockuntersuchungen (z.B. auch im Rahmen von Eingriffsvorhaben) berücksichtigt werden. Zur anlassbezogenen Überprüfung von Wildkatzenpräsenz wird eine weniger intensive Lockstockuntersuchung mit 10 Lockstöcken und 10 wöchentlichen Kontrollen je 10 x10 km2-Raster empfohlen. Zudem sollten Verkehrsopfer und weitere Totfunde morphologisch oder genetisch systematisch ausgewertet werden und Fotos von Katzen (exklusive Welpen) mit mindestens zwei erkennbaren Merkmalen (z.B. erkennbarem Schwanz und Fellzeichnung) berücksichtigt werden. Zur Plausibilitätsprüfung und Einordnung von Nachweisen ist die entsprechende Klassifizierung von Götz (2015) 1) bundesweit zu verwenden. Gewertet werden sollen ausschließlich Nachweise (Kategorie C1A: Genanalysen; Kategorie C1B: Sektionen von Totfunden, Darmlänge) sowie bestätigte Hinweise (Kategorie C2A: phänotypisch untersuchte Tiere (Fang/Totfund); Kategorie C2B: eindeutige Fotodokumentation). Die Methodenstandards zu Totfunden von Simon et al. (2011) 2) können bei Sektionen als Orientierung dienen. 
Methode Populationsstruktur: Die Populationsstruktur wird auf Ebene der Bundesländer über einen qualitativen Reproduktionsnachweis erfasst. Berücksichtigt werden über Genanalysen, Fotodokumentation sowie Sichtbeobachtung belegte Reproduktionsnachweise (Kategorien R1-R3) sowie bei Sektionen von Totfunden reproduktive C1- oder C2-Katzen mit Uterusnarben oder Embryonen (Götz 2015). Die Daten werden in enger Zusammenarbeit mit Jägern, Förstern und Autobahnmeistereien landesweit zentral pro Bundesland zusammengeführt. 
</t>
  </si>
  <si>
    <r>
      <rPr>
        <b/>
        <sz val="10"/>
        <rFont val="Calibri"/>
        <family val="2"/>
        <scheme val="minor"/>
      </rPr>
      <t>Methode Habitatqualität:</t>
    </r>
    <r>
      <rPr>
        <sz val="10"/>
        <rFont val="Calibri"/>
        <family val="2"/>
        <scheme val="minor"/>
      </rPr>
      <t xml:space="preserve"> Habitatzustandserfassung mit Hilfe von GIS-Analysen auf der Basis vorhandener Daten (ATKIS oder Corine Land Cover, Verkehrswege mit &gt; 1000 KFZ/Tag als Basis für die Definition von unzerschnittenen, verkehrsarmen Räumen [UZV]). Durchführung für die gesamte Region bzw. auf Bundesebene durch das BfN.</t>
    </r>
  </si>
  <si>
    <t>Projektgebiet mit  50 Lockstöcken</t>
  </si>
  <si>
    <t>Kauf von 55 Lockstöcken</t>
  </si>
  <si>
    <t>Sachkosten</t>
  </si>
  <si>
    <t>Einholung der Erlaubnis zur Ausbringung &amp; Ausbringung der 50 Lockstöcke in einem Projektgebiet</t>
  </si>
  <si>
    <t>Versand der Fellproben an das Senkenberg Institut</t>
  </si>
  <si>
    <t>Fortschreibung Artbericht (Zwischen- und Endbericht), Dokumentation der Ergebnisse im Bericht</t>
  </si>
  <si>
    <t>LUTRLUTR</t>
  </si>
  <si>
    <t>Lutra lutra</t>
  </si>
  <si>
    <t>Biogeografische Region (= BGR): Die erforderlichen Daten zu Populationsgröße, Populationsstruktur, Habitatqualität und Beeinträchtigungen werden auf Bundeslandebene erfasst. Pro Bundesland und BGR wird ein Datensatz an das BfN übermittelt.</t>
  </si>
  <si>
    <t>Für den Fischotter gibt es derzeit keine wissenschaftlich anwendbare Methode zur Ermittlung der Populations-/Bestandsgröße. Deshalb wird eine Methode in Anlehnung an einen Vorschlag der IUCN-Otter-specialist-group genutzt: Anlegen eines UTM-Rasters (10 x 10 km) über den Bezugsraum (das Verbreitungsgebiet des letzten Berichtszeitraumes in der jeweiligen BGR des jeweiligen Bundeslandes, bei Ausbreitung darüber hinaus auch an neuen Nachweisorten) als Basis für Stichprobenpunkte; die Stichprobenpunkte sind 1-mal pro Berichtszeitraum auf Anwesenheit des Fischotters zu prüfen (als Nachweis gewertet werden ausschließlich direkte Beobachtungen, Losung und Trittsiegel).</t>
  </si>
  <si>
    <r>
      <rPr>
        <b/>
        <sz val="10"/>
        <rFont val="Calibri"/>
        <family val="2"/>
        <scheme val="minor"/>
      </rPr>
      <t>Methode Habitatqualität und Beeinträchtigungen:</t>
    </r>
    <r>
      <rPr>
        <sz val="10"/>
        <rFont val="Calibri"/>
        <family val="2"/>
        <scheme val="minor"/>
      </rPr>
      <t xml:space="preserve"> Für die Bewertung der Habitatqualität und Beeinträchtigungen werden folgende Daten benötigt:
• Fläche mit zusammenhängenden und vernetzten Oberflächengewässern, die vom Otter als Lebensraum – Verbindungsgewässer mindestens als Biotopverbund – genutzt werden können (Ermittlung auf Basis des besetzten UTM-Rasters). 
• Bei flächiger Verbreitung (MV, BB, ST und SN): Ergebnisse der Bewertung des ökologischen Zustandes aller Gewässer pro Bundesland aus dem jeweils aktuellsten Monitoring zur Wasserrahmenrichtlinie (WRRL). Für kleinflächige Vorkommen (SH, NI, NW, HE, RP, TH und BY) erfolgt eine Experteneinschätzung der besiedelten Gewässer vor allem hinsichtlich der Nahrungsverfügbarkeit und der Uferstrukturen, unterstützend können Ergebnisse der Gewässerstrukturgütekartierungen oder der WRRL genutzt werden.
</t>
    </r>
  </si>
  <si>
    <t>MUSCAVEL</t>
  </si>
  <si>
    <t>Muscardinus avellanarius</t>
  </si>
  <si>
    <t>Überprüfung von Haselmauskästen und Instandsetzung</t>
  </si>
  <si>
    <t>Probeflächen mit je 50 Haselmauskästen</t>
  </si>
  <si>
    <t>Probeflächen als „Referenzflächen“ mit jeweils 50 Kästen auf 10 ha in Vorkommensgebieten.</t>
  </si>
  <si>
    <t>Die Erfassung erfolgt über Nistkastenkontrollen (sowie alternativ mittels Niströhren, vorzugsweise in Saum- und Heckenstrukturen, für einen Methodenvergleich siehe CHANIN &amp; GUBERT 2011), die in wettergeschützter Exposition einzeln an geeigneten Strukturen in einer Höhe von 1–3 m angebracht werden. Dabei werden Nachweise von Individuen, wie auch Fraßreste und Nester als Nachweise gewertet. Die Standorte sollten so gewählt werden, dass der Abstand der Kästen zueinander etwa 50 m entspricht. Kontrolle zweimal pro Untersuchungsjahr im Juni und im September. Dabei sollte in jedem Untersuchungsjahr bezogen auf die jeweilige Probefläche nach Möglichkeit der gleiche Untersuchungszeitraum (innerhalb von 1-2 Wochen) gewählt werden. Als Grundlage für die Ermittlung der relativen Abundanz (Anzahl der Haselmaus-Individuen in 50 Nistkästen) wird der Kontrollgang mit den meisten angetroffenen Haselmäusen gewählt. Falls die Ergebnisse der anderen Kontrolle eindeutige Aussagen (aufgrund Geschlecht und Alter der Tiere) über das Vorkommen weiterer Individuen erlauben, wird dies durch entsprechende Addition berücksichtigt. Ist die Anwesenheit weiterer Individuen lediglich wahrscheinlich (Haselmäuse in räumlich weiter entfernten Bereichen), werden diese nicht aufsummiert.</t>
  </si>
  <si>
    <r>
      <rPr>
        <b/>
        <sz val="10"/>
        <rFont val="Calibri"/>
        <family val="2"/>
        <scheme val="minor"/>
      </rPr>
      <t>Methode Habitatqualität:</t>
    </r>
    <r>
      <rPr>
        <sz val="10"/>
        <rFont val="Calibri"/>
        <family val="2"/>
        <scheme val="minor"/>
      </rPr>
      <t xml:space="preserve"> Quantitative Abschätzung relevanter Habitatmerkmale auf ca. 10 % der Probefläche. Zur Abschätzung der Höhlendichte wird ein repräsentativer Transekt von 500 m durch die Probefläche gelegt und entlang dieses Transekts alle sichtbaren Höhlen bzw. grundsätzlich als Quartier geeignete Strukturen (z. B. abstehende Borke, Efeuranken etc.) erfasst. Die mittlere Anzahl an Bäumen mit Quartierpotenzial wird auf 100 m Transektlänge heruntergerechnet.</t>
    </r>
  </si>
  <si>
    <t>Kauf von 50 Haselmauskästen</t>
  </si>
  <si>
    <t>Erfassung der Population auf 5 Untersuchungsflächen je Zelle des 10km-Gitternetzes der Europäischen Umweltagentur, Methode Freinest- und Fraßspurensuche (Durchführung im Jahr 2026 und 2027)</t>
  </si>
  <si>
    <t>Freinest- und Fraßspurensuche</t>
  </si>
  <si>
    <t>Wiederholungsuntersuchung auf den Rastern der Untersuchungsjahre 2026 und 2027 ODER bei ausreichenden Positivnachweisen: Erfassung der Population auf je 5 Untersuchungsflächen je Zelle des 10km-Gitternetzes der Europäischen Umweltagentur, Methode Freinest- und Fraßspurensuche (Durchführung im Jahr 2028 und 2029)</t>
  </si>
  <si>
    <t>MOLL</t>
  </si>
  <si>
    <t>UNIOCRAS</t>
  </si>
  <si>
    <t>Unio crassus</t>
  </si>
  <si>
    <t>Abgrenzbare Population (Vorkommen)</t>
  </si>
  <si>
    <t xml:space="preserve">Über eine Strecke von etwa 1 km wird eine Übersichtsbegehung zur Beurteilung der Habitatqualität, möglichen Siedlungsflächen, Lokalisation der Population, Erfassung von Beeinträchtigungen durchgeführt. Bei kleinen Populationen, bei denen die Muscheln sehr verstreut im Gewässerverlauf sitzen, wird keine genaue Populationserhebung bezogen auf ein Transekt durchgeführt, sondern anhand einer Übersichtskartierung (stichprobenartige Begehung des besiedelten Gewässerbettes mittels Sichtkasten, Tauchgänge ab 1 m Wassertiefe) eine gutachterliche „Schätzung“ der Populationsgröße der gesamten Gewässerlänge vorgenommen. 
Bei großen Populationen werden mindestens 2 Transekte in Bereiche gelegt, die das Vorkommen der Bachmuschel im Gewässer und in ihrer Dynamik repräsentativ widerspiegeln (d.h. der Verlauf der Transekte muss in den Berichtsperioden ggf. angepasst werden). Die Transekte verlaufen quer zum Gewässerlauf (falls möglich) auf der gesamten Gewässerbreite. Um die Populationsgröße zu ermitteln, wird zunächst die Anzahl lebender Tiere je laufendem Bachmeter ermittelt (Mittelwert aller Transekte) und dann auf die gesamte Gewässerlänge (exklusive nicht besiedelter/besiedelbarer Bereiche) hochgerechnet. Vom Gutachter sind Angaben zur Anzahl Transekte, zu den Transektlängen/-breiten sowie zur Anzahl nachgewiesener Individuen zu machen. 
Auf den Transekten sind alle oberflächlich sitzenden Tiere über Begehungen mittels Sichtsuche, ggf. Sichtkasten, Durchharken, punktuellem Tasten sowie über Tauchgänge ab 1 m Wassertiefe zu erfassen. Zudem werden die Jungtiere über ein Abgraben und Durchsieben (5 mm Maschenweite) des Sediments (bis zu einer Tiefe in der keine Tiere mehr gefunden werden) zur Bewertung des Merkmals „Populationsstruktur/Reproduktionsrate“ auf den Transekten erfasst. Alle festgestellten Individuen sind zu vermessen (Größenklassen), wobei der Anteil von Jungtieren gesondert erfasst wird. Zur Ermittlung des Schwellenwertes zur Größe von Jungtieren ist an einer repräsentativen Anzahl von Muscheln die Größe zu ermitteln, die bei einem Alter von 5 Jahren erreicht wird. Auf Grundlage dieses gewässerspezifischen Wertes ist die Anzahl an Jungtieren zu bestimmen. Dieser Schwellenwert kann für spätere Monitoringdurchgänge weiter genutzt werden. Alternativ kann die Differenzierung Jungtiere und adulte Tiere ggf. auch über ein Auszählen der Jahresringe ermittelt werden.
Alle Schritte sollten in ihrem Umfang und spezieller Methodenwahl gutachterlich den Erfordernissen bzw. Möglichkeiten des jeweiligen Gewässers im Rahmen eines realistischen Aufwandes abgestimmt werden (z. B. Taucheinsatz bei tiefen Gewässern, maximal 100 Tiere repräsentativ vermessen usw.).
Die Kartierung ist zwischen Anfang April bis ca. Mitte Oktober durchzuführen.
</t>
  </si>
  <si>
    <r>
      <rPr>
        <b/>
        <sz val="10"/>
        <rFont val="Calibri"/>
        <family val="2"/>
        <scheme val="minor"/>
      </rPr>
      <t xml:space="preserve">Ergänzung für TH: </t>
    </r>
    <r>
      <rPr>
        <sz val="10"/>
        <rFont val="Calibri"/>
        <family val="2"/>
        <scheme val="minor"/>
      </rPr>
      <t xml:space="preserve">
Für die Beurteilung des Wirtsfischspektrums und des Nitratgehaltes kann nicht auf andere Datenquellen zurückgegriffen werden. Diese Parameter sind für die Bewertung der Habitatqualität erforderlich und werden in der Leistungsposition "Wasserchemismus (monatliche Nitratmessung im ersten Jahr, für Habitatqualität)" und "Befischung (Wirtsfischspektrum, für Habitatqualität)" für jede SPF ausgeschrieben.</t>
    </r>
    <r>
      <rPr>
        <b/>
        <sz val="10"/>
        <rFont val="Calibri"/>
        <family val="2"/>
        <scheme val="minor"/>
      </rPr>
      <t xml:space="preserve">
Methode Habitatqualität: </t>
    </r>
    <r>
      <rPr>
        <sz val="10"/>
        <rFont val="Calibri"/>
        <family val="2"/>
        <scheme val="minor"/>
      </rPr>
      <t>Substratqualität: Gutachterliche Einschätzung der Substratverhältnisse im besiedelten Bereich (Sohlstruktur, Interstitial-Zustand und Umlagerungen). Nitratmessung: Nutzung vorhandener Daten z. B. der durch die Wasserbehörden regelmäßig erhobenen Daten, ansonsten keine Bewertung des Merkmals möglich. Als Alternative ist die Angabe der chemischen Gewässer-Güteklasse (TGL 22764) möglich. Wirtsfischspektrum: Möglichst Nutzung der durch die Wasserbehörden regelmäßig erhobenen Daten, ansonsten ggf. separate Beauftragung (Integration in WRRL- bzw. FFH-Fischarten-Monitoring im Monitoring-Rhythmus).</t>
    </r>
  </si>
  <si>
    <t>Wasserchemismus (monatliche Nitratmessung im ersten Jahr, für Habitatqualität)</t>
  </si>
  <si>
    <t>Befischung (Wirtsfischspektrum, für Habitatqualität)</t>
  </si>
  <si>
    <t>VERTANGU</t>
  </si>
  <si>
    <t>Vertigo angustior</t>
  </si>
  <si>
    <t>Die Population wird auf Probeflächen (bei Streuproben: 4 Teilflächen x 0,25 m2; alternativ bei Bodenproben auf streulosen Flächen: 4 Teilflächen x 1/10 m2) bewertet, das Habitat auf eine durch Habitatgrenzen abgrenzbare Population (Vorkommen) bezogen.</t>
  </si>
  <si>
    <t xml:space="preserve">Qualitative Vorerhebung: Das gesamte Habitat der Art sollte durch eine Übersichtsbegehung als Vorbereitung der Auswahl einer Probefläche abgegrenzt werden und die Flächengröße festgehalten werden. 
Quantitative Erhebung: Die Populationsdichte wird im vermuteten Habitat der Art auf repräsentativen Teilflächen erhoben. Grundsätzlich ist 1 m2 zu beproben, der auf 4 Teilflächen verteilt wird. Die krautige Vegetation ist mit einer Schere bis auf den Grund abzuschneiden, die Moosschicht und die aufliegende Streu einschließlich des lockeren Oberbodens (i. d. R. etwa 1 bis max. 2 cm tief) sind komplett abzutragen und zu sieben. Alternativ sind auf streuarmen/streulosen Nutzflächen zur Erfassung Bodenproben erforderlich. Diese müssen geschlämmt werden und verteilen sich auf 4 Teilflächen zu je 1/10 m2. 
Zur einheitlichen Erfassung ist ein 0,7-mm-Sieb zu verwenden. Alle Individuen unterhalb dieser Maschenweite werden nicht erfasst. Die vier Teilflächen sollten getrennt ausgewählt und ausgewertet werden. Im Rahmen der Bewertung werden die vier Teilflächen addiert. Es muss nicht die exakte Probefläche (1 m2 bzw. 0,4 m2) innerhalb des Monitorings wiederholt aufgesucht werden, bearbeitet werden kann auch eine benachbarte vergleichbar strukturierte Fläche. 
Pro Untersuchungsfläche sollte jeweils das gleiche Zeitfenster für die Bestandserfassung gewählt werden; die Erfassung sollte in den Sommermonaten erfolgen (optimal ist der Spätsommer, da dann die höchsten Individuenzahlen im Jahresverlauf zu erwarten sind), ist generell aber von Mitte April bis Anfang November durchführbar 1).
</t>
  </si>
  <si>
    <t>VERTMOUL</t>
  </si>
  <si>
    <t>Vertigo moulinsiana</t>
  </si>
  <si>
    <t>Die Population wird auf Probeflächen (Klopfmethode: 10 x 1/10 qm; alternativ Streuproben: 4 x 0,25 qm) bewertet, das Habitat bezogen auf eine durch Habitatgrenzen abgrenzbare Population (Vorkommen).</t>
  </si>
  <si>
    <t xml:space="preserve">Qualitative Vorerhebung: Das gesamte Habitat der Art sollte durch eine qualitative Voruntersuchung (Scan) als Vorbereitung der Auswahl einer Probefläche abgegrenzt werden und die Flächengröße festgehalten werden. Als geeignete Methode hat sich die Klopfmethode bewährt, bei der oberirdische Pflanzenteile über einer weißen Schale ausgeklopft werden.
Quantitative Erhebung: Die Populationsdichte wird im vermuteten Habitatbereich der Art auf repräsentativen Teilflächen erhoben. Grundsätzlich ist 1 m2 zu beproben, der auf 10 bzw. 4 Teilflächen verteilt werden sollte. Bei großflächigen Habitaten sollten mehrere Erhebungen durchgeführt werden.
Die Klopfmethode ist insbesondere auf regelmäßig flächig überstauten Flächen anzuwenden. Dazu ist die Vegetation in abgetrocknetem Zustand über einer Schale definierter Größe auszuklopfen, die Tiere sind insgesamt zu zählen, die Anzahl der Teilproben ohne Nachweis ist ebenfalls festzuhalten.
Alternativ ist die krautige Vegetation mit einer Schere auf 4 x 0,25 m2 großen Teilflächen bis auf den Grund abzuschneiden (direkt überführen in den Transportbehälter), die Moosschicht und die aufliegende Streu einschließlich des lockeren Oberbodens (i. d. R. etwa 1 bis max. 2 cm tief) sind komplett abzutragen und zu sieben. Zur einheitlichen Erfassung der juvenilen Vertigonen ist ein 0,7 mm-Sieb zu verwenden. Alle Individuen unterhalb dieser Maschenweite werden nicht erfasst. Die vier Teilflächen sollten getrennt ausgewählt und ausgewertet werden. Im Rahmen der Bewertung der Siedlungsdichte werden sie addiert. Es muss nicht die exakte Probefläche (1 m2) innerhalb des Monitorings wiederholt aufgesucht werden, bearbeitet werden kann auch eine benachbarte vergleichbar strukturierte Fläche. 
Die einmal gewählte Methode auf den Stichprobenflächen sollte bei jedem folgenden Untersuchungsdurchgang im Regelfall beibehalten werden. Pro Untersuchungsfläche sollte jeweils das gleiche Zeitfenster für die Bestandserfassung gewählt werden; die Erfassung sollte im Spätsommer erfolgen, ist generell aber von Anfang Mai bis Anfang November durchführbar 1).
</t>
  </si>
  <si>
    <t>ODON</t>
  </si>
  <si>
    <t>COENMERC</t>
  </si>
  <si>
    <t>Coenagrion mercuriale</t>
  </si>
  <si>
    <t>eine oder mehrere Teilstrecke(n), deren Länge individuell und subjektiv durch die zuständige Landesbehörde bzw. den Kartierer/innen pro Vorkommen ausgewählt werden (kartografisch dokumentieren, Länge angeben) oder gesamtes Vorkommen bei Kleinsthabitaten. Die Streckenauswahl beinhaltet die potentiell besiedelbaren Bereiche und erfolgt auf Grundlage der aktuellen Habitateigenschaften. Bei größeren Vorkommen sind maximal 3 Untersuchungsstrecken von 100 m Länge entlang der besiedelten Gräben/Fließgewässer zu untersuchen.</t>
  </si>
  <si>
    <t>Abschätzung durch Zählung (bei sehr großen Populationen: Schätzung) der Imagines an mindestens 2 Begehungen im Abstand von 3 bis 4 Wochen während der Hauptflugzeit (regional verschieden, meist jedoch: Mitte Juni bis Mitte Juli) bei günstigen Witterungsbedingungen (sonnig, Schattentemperatur mind. 20 C, kein oder wenig Wind); pro Begehung Angabe der Gesamtabundanz aller Teilstrecken und der durchschnittlichen Anzahl Imagines/100 m Untersuchungsstrecke (Umrechnung aus den Teilstrecke(n)).</t>
  </si>
  <si>
    <t>COENORNA</t>
  </si>
  <si>
    <t>Coenagrion ornatum</t>
  </si>
  <si>
    <t>Abschätzung der Populationsgröße durch Zählung der Imagines in mindestens zwei Begehungen während der Hauptflugzeit (meist Mitte Juni bis Anfang Juli) bei günstigen Witterungsbedingungen (sonnig, Schattentemperatur mind. 20 °C, kein oder wenig Wind); pro Begehung Angabe der Gesamtabundanz aller Teilstrecken und der durchschnittlichen Anzahl Imagines/100 m Untersuchungsstrecke (Umrechnung aus den Teilstrecke(n)).</t>
  </si>
  <si>
    <t>LEUCCAUD</t>
  </si>
  <si>
    <t>Leucorrhinia caudalis</t>
  </si>
  <si>
    <t>Gesamtgewässer oder Gewässerteil (Bucht)</t>
  </si>
  <si>
    <t>Exuvienaufsammlung (zweimal pro Untersuchungsjahr während der Hauptemergenz in ca. 10 Tagen Abstand) auf festgelegten Abschnitten der Uferlinie (ggf. mit Boot). Nach MAUERSBERGER (2001) sind pro Gewässer „mehrere“, repräsentative Uferabschnitte von jeweils mindestens 10 m Länge abzusuchen; daraus abgeleitet wurde als Standard für das Monitoring eine Strecke von insgesamt 50 m pro Untersuchungsfläche festgelegt (bei Kleinstgewässern mit &lt; 50 m Uferlinie: gesamte Uferstrecke). Insbesondere bei geringen Dichten ist es sinnvoll, Exuvien entlang von längeren Uferabschnitten zu erfassen. In diesem Fall sind die Zahlen auf eine Länge von 50 m Ufer umzurechnen. Alternativ kann eine Bewertung über die Summe aller Exuvien pro Gewässer vorgenommen werden. Falls eine Exuviensuche aufgrund zu geringer Dichte nicht möglich, wird die Exuviendichte mit „0“ angegeben und stattdessen die Dichte der Imagines erfasst.</t>
  </si>
  <si>
    <t>LEUCPECT</t>
  </si>
  <si>
    <t>Leucorrhinia pectoralis</t>
  </si>
  <si>
    <t>i. d. R. Gesamtgewässer, ggf. nur Gewässerteile (z. B. Buchten) oder auch Gewässerkomplexe (z. B. geflutete Torfstiche)</t>
  </si>
  <si>
    <t>Exuvienaufsammlung (zweimal pro Jahr während der Hauptemergenz [etwa Mitte Mai bis Anfang Juni] mit ca. 10 Tagen Abstand 1) auf festgelegten Abschnitten der (Ufer)linie (ggf. mit Boot). Nach MAUERSBERGER (2001) sind pro Gewässer „mehrere“, repräsentative Uferabschnitte von jeweils mindestens 10 m Länge abzusuchen; daraus abgeleitet wurde als Standard für das Monitoring eine Strecke von insgesamt 50 m pro Untersuchungsfläche festgelegt (bei Kleinstgewässern mit &lt; 50 m Uferlinie: gesamte Uferstrecke). Insbesondere bei geringen Dichten ist es sinnvoll, Exuvien entlang von längeren Uferabschnitten zu erfassen und die Zahlen auf eine Länge von 50 m Ufer umzurechnen. Alternativ kann bei sehr unübersichtlichen Uferstrukturen auch eine Bewertung über die Summe aller Exuvien pro Gewässer vorgenommen werden. Wenn die Exuviensuche nicht möglich ist (z. B. in nicht begehbaren Mooren) kann eine Erfassung der Imaginalstadien nach Beendigung der Hauptemergenz (2 Begehungen pro Untersuchungsjahr) erfolgen (vgl. Fußnote 3 zur Tabelle).</t>
  </si>
  <si>
    <t>OPHICECI</t>
  </si>
  <si>
    <t>Ophiogomphus cecilia</t>
  </si>
  <si>
    <t>Probefläche, 250 m Uferlinie einseitig oder 125 m beidseitig (Richtwert für die Breite des Uferstreifens: 2 m), bei geringer Dichte ggf. auch längere (bis zu 1 km lange) Uferabschnitte, die ermittelten Zahlen sind dann ggf. umzurechnen</t>
  </si>
  <si>
    <t>Quantitative Exuvienaufsammlung (3 Begehungen während der Hauptemergenz; bei Hochwasserereignissen ggf. zusätzliche Begehungen notwendig). Alternativ kann in begründeten Ausnahmefällen eine Erfassung der Imaginalstadien nach Beendigung der Hauptemergenz erfolgen, wenn die Exuviensuche nicht möglich ist.</t>
  </si>
  <si>
    <t>PFLA</t>
  </si>
  <si>
    <t>ANGEPALU</t>
  </si>
  <si>
    <t>Angelica palustris</t>
  </si>
  <si>
    <t>Einzelvorkommen, d. h. durch einen für die Art ungeeigneten Lebensraum (z. B. Wald) voneinander abgrenzbare Wuchsorte bzw. Wuchsortkomplexe</t>
  </si>
  <si>
    <r>
      <rPr>
        <b/>
        <sz val="10"/>
        <rFont val="Calibri"/>
        <family val="2"/>
        <scheme val="minor"/>
      </rPr>
      <t>Methode Populationsgröße:</t>
    </r>
    <r>
      <rPr>
        <sz val="10"/>
        <rFont val="Calibri"/>
        <family val="2"/>
        <scheme val="minor"/>
      </rPr>
      <t xml:space="preserve"> Durch Zählung der Individuen bzw. Hochrechnen aus Zählflächen (Schätzung) bei sehr großen Populationen.
</t>
    </r>
    <r>
      <rPr>
        <b/>
        <sz val="10"/>
        <rFont val="Calibri"/>
        <family val="2"/>
        <scheme val="minor"/>
      </rPr>
      <t xml:space="preserve">Methode Populationsstruktur: </t>
    </r>
    <r>
      <rPr>
        <sz val="10"/>
        <rFont val="Calibri"/>
        <family val="2"/>
        <scheme val="minor"/>
      </rPr>
      <t xml:space="preserve">gutachterliche Abschätzung des Verhältnisses blühender/fruchtender Pflanzen und überwinternder Rosetten.
</t>
    </r>
    <r>
      <rPr>
        <b/>
        <sz val="10"/>
        <rFont val="Calibri"/>
        <family val="2"/>
        <scheme val="minor"/>
      </rPr>
      <t xml:space="preserve">
Erfassungszeitraum</t>
    </r>
    <r>
      <rPr>
        <sz val="10"/>
        <rFont val="Calibri"/>
        <family val="2"/>
        <scheme val="minor"/>
      </rPr>
      <t xml:space="preserve">: Juli bis August
</t>
    </r>
  </si>
  <si>
    <r>
      <rPr>
        <b/>
        <sz val="10"/>
        <rFont val="Calibri"/>
        <family val="2"/>
        <scheme val="minor"/>
      </rPr>
      <t>Methode Habitatqualität</t>
    </r>
    <r>
      <rPr>
        <sz val="10"/>
        <rFont val="Calibri"/>
        <family val="2"/>
        <scheme val="minor"/>
      </rPr>
      <t xml:space="preserve">: Klassifikation der Pflanzengesellschaft/en innerhalb des Bezugsraums. Beschreibung der Bodenfeuchte (über Zeigerarten), Abschätzung des Offenbodenanteils (zur Methodik vgl. GUNNEMANN 2001 in FARTMANN et al. 2001).
</t>
    </r>
    <r>
      <rPr>
        <b/>
        <sz val="10"/>
        <rFont val="Calibri"/>
        <family val="2"/>
        <scheme val="minor"/>
      </rPr>
      <t xml:space="preserve">Methode Beeinträchtigungen: </t>
    </r>
    <r>
      <rPr>
        <sz val="10"/>
        <rFont val="Calibri"/>
        <family val="2"/>
        <scheme val="minor"/>
      </rPr>
      <t xml:space="preserve">Beurteilung über den erkennbaren Nutzungs- bzw. Pflegeeinfluss. Abschätzung des Flächenanteils mit vorhandenen Störzeigern bzw. mit deutlich erkennbarer Eutrophierung. Wenn möglich Aussagen zum Wasserhaushalt der besiedelten Fläche durch Grundwasserstandsmessungen an Pegelmessstellen, ansonsten durch Feuchtestufen auf vegetationskundlicher Basis.
</t>
    </r>
  </si>
  <si>
    <t>MOOS</t>
  </si>
  <si>
    <t>BUXBVIRI</t>
  </si>
  <si>
    <t>Buxbaumia viridis</t>
  </si>
  <si>
    <t xml:space="preserve">Probefläche von 1 ha Größe, als Linientransekt von 1.000 x 10 m bzw. 500 x 20 m oder als anders geformtes Polygon (bei flächigen Habitaten) oder als 15 Probekreise mit einem Radius von 15 m (in Beständen mit Schirmschlag und einer dicht schließenden Naturverjüngung ggf. 30 Probekreise mit einem Radius von 10 m oder als zusammenhängende Fläche). </t>
  </si>
  <si>
    <t>Absuchen aller potenziellen Standorte innerhalb des Bestandes</t>
  </si>
  <si>
    <r>
      <t>Methode Habitatqualität/Beeinträchtigungen:</t>
    </r>
    <r>
      <rPr>
        <sz val="10"/>
        <rFont val="Calibri"/>
        <family val="2"/>
        <scheme val="minor"/>
      </rPr>
      <t xml:space="preserve"> Erfassung habitatkennzeichnender Merkmale wie Anzahl, Dimension und Beschaffenheit des Totholzes, Luftfeuchte, Nadelholzanteil, Deckung von Eutrophierungszeigern, Bewirtschaftung und Entwässerung.</t>
    </r>
  </si>
  <si>
    <t>CYPRCALC</t>
  </si>
  <si>
    <t>Cypripedium calceolus</t>
  </si>
  <si>
    <t>Voneinander abgrenzbare Wuchsorte bzw. Wuchsortkomplexe.</t>
  </si>
  <si>
    <r>
      <rPr>
        <b/>
        <sz val="10"/>
        <rFont val="Calibri"/>
        <family val="2"/>
        <scheme val="minor"/>
      </rPr>
      <t xml:space="preserve">Methode Populationsgröße: </t>
    </r>
    <r>
      <rPr>
        <sz val="10"/>
        <rFont val="Calibri"/>
        <family val="2"/>
        <scheme val="minor"/>
      </rPr>
      <t xml:space="preserve">Zählung der Individuen (Sprosse) bzw. Hochrechnen aus Zählflächen (Schätzung) bei sehr großen Populationen. Weitere Teilflächen werden herangezogen bis der berechnete Durchschnittswert relativ stabil bleibt.
</t>
    </r>
    <r>
      <rPr>
        <b/>
        <sz val="10"/>
        <rFont val="Calibri"/>
        <family val="2"/>
        <scheme val="minor"/>
      </rPr>
      <t xml:space="preserve">Methode Populationsstruktur: </t>
    </r>
    <r>
      <rPr>
        <sz val="10"/>
        <rFont val="Calibri"/>
        <family val="2"/>
        <scheme val="minor"/>
      </rPr>
      <t xml:space="preserve">Abschätzung der Vitalität über die Fertilitätsrate (Anteil blühender an der Gesamtzahl der Sprosse oder Anteil fruchtender an der Gesamtzahl blühender Sprosse), bei großen Populationen Hochrechnung aus mindestens vier Teilflächen. Weitere Teilflächen werden herangezogen bis der berechnete Durchschnittswert relativ stabil bleibt. 
</t>
    </r>
    <r>
      <rPr>
        <b/>
        <sz val="10"/>
        <rFont val="Calibri"/>
        <family val="2"/>
        <scheme val="minor"/>
      </rPr>
      <t>Erfassungszeitraum:</t>
    </r>
    <r>
      <rPr>
        <sz val="10"/>
        <rFont val="Calibri"/>
        <family val="2"/>
        <scheme val="minor"/>
      </rPr>
      <t xml:space="preserve"> Mai bis August
</t>
    </r>
  </si>
  <si>
    <r>
      <rPr>
        <b/>
        <sz val="10"/>
        <rFont val="Calibri"/>
        <family val="2"/>
        <scheme val="minor"/>
      </rPr>
      <t>Methode Habitatqualität:</t>
    </r>
    <r>
      <rPr>
        <sz val="10"/>
        <rFont val="Calibri"/>
        <family val="2"/>
        <scheme val="minor"/>
      </rPr>
      <t xml:space="preserve"> Abschätzung der Lichtverhältnisse (Deckungsgrad der Baum /Strauchschichten), Krautdeckung sowie Kraut- und Streuschichthöhe. (Methodik tlw. nach LOHR 2001 in FARTMANN et al. 2001).
</t>
    </r>
    <r>
      <rPr>
        <b/>
        <sz val="10"/>
        <rFont val="Calibri"/>
        <family val="2"/>
        <scheme val="minor"/>
      </rPr>
      <t>Methode Beeinträchtigungen:</t>
    </r>
    <r>
      <rPr>
        <sz val="10"/>
        <rFont val="Calibri"/>
        <family val="2"/>
        <scheme val="minor"/>
      </rPr>
      <t xml:space="preserve"> Abschätzung des Flächenanteils mit vorhandenen Störzeigern bzw. deutlich erkennbarer Eutrophierung, Entnahme und Verbiss.
</t>
    </r>
  </si>
  <si>
    <t>DICRVIRI</t>
  </si>
  <si>
    <t>Dicranum viride</t>
  </si>
  <si>
    <t>HAMAVERN</t>
  </si>
  <si>
    <t>Hamatocaulis vernicosus</t>
  </si>
  <si>
    <t>MANNTRIA</t>
  </si>
  <si>
    <t>Mannia triandra</t>
  </si>
  <si>
    <t>Einzelvorkommen an Kalkfelswänden oder Diabasfelsstandorten, es werden alle bewachsenen Ritzen und Spalten an einer Felswand in einem Wuchsort zusammengefasst und im Maßstab 1:5.000 dargestellt.</t>
  </si>
  <si>
    <r>
      <t xml:space="preserve">Absuchen aller potenziellen Standorte innerhalb eines Bezugsraumes. Die Anzahl der besiedelten Ritzen und Spalten (Teilpopulationen) sowie die Gesamtdeckung der Thalli in cm2 wird bestimmt. Zusätzlich wird die Zahl der Sporogonträger ermittelt. 
</t>
    </r>
    <r>
      <rPr>
        <b/>
        <sz val="10"/>
        <rFont val="Calibri"/>
        <family val="2"/>
        <scheme val="minor"/>
      </rPr>
      <t xml:space="preserve">
Erfassungszeitraum</t>
    </r>
    <r>
      <rPr>
        <sz val="10"/>
        <rFont val="Calibri"/>
        <family val="2"/>
        <scheme val="minor"/>
      </rPr>
      <t>: Mai</t>
    </r>
  </si>
  <si>
    <r>
      <rPr>
        <b/>
        <sz val="10"/>
        <rFont val="Calibri"/>
        <family val="2"/>
        <scheme val="minor"/>
      </rPr>
      <t>Methode Habitatqualität/Beeinträchtigungen:</t>
    </r>
    <r>
      <rPr>
        <sz val="10"/>
        <rFont val="Calibri"/>
        <family val="2"/>
        <scheme val="minor"/>
      </rPr>
      <t xml:space="preserve"> Erfassung habitatkennzeichnender Merkmale wie Felsbeschaffenheit, Lichteinfall, Baumaufwuchs, Nutzung und Gefährdung.</t>
    </r>
  </si>
  <si>
    <t>ORTHROGE</t>
  </si>
  <si>
    <t>Orthotrichum rogeri</t>
  </si>
  <si>
    <t>TRICSPEC</t>
  </si>
  <si>
    <t>Trichomanes speciosum</t>
  </si>
  <si>
    <t>Einzelvorkommen, d. h. Wuchsort bzw. Wuchsortkomplex (Felswand, Felsenmeer, Blockmeer, Einzelfels)</t>
  </si>
  <si>
    <r>
      <t xml:space="preserve">Zählung der Teilpopulationen und Schätzung von deren Größe pro Vorkommen (Felswand, Blockmeer etc.). Hoch¬rechnen aus Zählflächen (Schätzung) bei sehr großen Populationen. Wegen der Wuchsform der Gametophyten sowie des sehr langsamen Wachstums der Art sind Zäh¬lungen einzelner Individuen nicht zu empfehlen. Die Basiseinheit für die Erfassung und Bewertung stellt die Kolonie dar, die in der Regel aus einer Vielzahl von Prothallienfäden gebildet wird. Ein¬zelne bis mehrere dieser Kolonien, die an räum¬lich klar voneinander getrennten Standorten, z. B. an der Decke einer Höhle, am Fuß eines Blockes oder in einer Felsspalte wachsen, repräsentieren wiederum eine Teilpopulation (zur Methodik vgl. GUNNEMANN 2001 in FARTMANN et al. 2001).
</t>
    </r>
    <r>
      <rPr>
        <b/>
        <sz val="10"/>
        <rFont val="Calibri"/>
        <family val="2"/>
        <scheme val="minor"/>
      </rPr>
      <t xml:space="preserve">
Erfassungszeitraum:</t>
    </r>
    <r>
      <rPr>
        <sz val="10"/>
        <rFont val="Calibri"/>
        <family val="2"/>
        <scheme val="minor"/>
      </rPr>
      <t xml:space="preserve"> Frühjahr bis Herbst</t>
    </r>
  </si>
  <si>
    <r>
      <rPr>
        <b/>
        <sz val="10"/>
        <rFont val="Calibri"/>
        <family val="2"/>
        <scheme val="minor"/>
      </rPr>
      <t xml:space="preserve">Methode Habitatqualität/Beeinträchtigungen: </t>
    </r>
    <r>
      <rPr>
        <sz val="10"/>
        <rFont val="Calibri"/>
        <family val="2"/>
        <scheme val="minor"/>
      </rPr>
      <t>Abschätzung der Vitalität durch Be¬stimmung der Wuchsstruktur der Waldvegetation. Abschätzung der Lichtverhältnisse über den Deckungsgrad der Strauch- und Baumschicht. Beurteilung der Beeinträchtigungen über den erkennba¬ren Nutzungseinfluss und mechanische Belastungen der Wuchsorte.</t>
    </r>
  </si>
  <si>
    <t>AMPH</t>
  </si>
  <si>
    <t>ALYTOBST</t>
  </si>
  <si>
    <t>Alytes obstetricans</t>
  </si>
  <si>
    <t>Einzelvorkommen oder mehrere Vorkommen (Hilfsgröße: 200 m) und ihr unmittelbares Umfeld (bis zu 200 m).</t>
  </si>
  <si>
    <t xml:space="preserve">Die Abschätzung der Populationsgröße erfolgt durch das Verhören und Zählen rufender Tiere von Ende April bis Anfang Juli. Hierzu sind 4 Begehungen bei Einbruch der Dunkelheit beginnend notwendig (die Lufttemperatur der gesamten Nacht sollte nicht unter 6 °C liegen, ggf. Stimulation der Frösche mittels einer Rufattrappe). Es wird der Maximalwert der bei einer Begehung verhörten Tiere ermittelt. </t>
  </si>
  <si>
    <t>k. A.</t>
  </si>
  <si>
    <t xml:space="preserve">k. A. </t>
  </si>
  <si>
    <t>BOMBBOMB</t>
  </si>
  <si>
    <t>Bombina bombina</t>
  </si>
  <si>
    <t>Einzelvorkommen oder mehrere Vorkommen (Hilfsgröße: 500 m) und ihr unmittelbares Umfeld (bis zu 100 m).</t>
  </si>
  <si>
    <t>Die Abschätzung der Populationsgröße erfolgt durch die Zählung der rufenden Tiere bei 2 Begehungen von April bis Juni, wobei mindestens eine Begehung in der Hauptrufperiode im April/Mai durchgeführt werden sollte (Zielgröße: Maximalwert einer Begehung pro Untersuchungsjahr). Der Nachweis der Reproduktion zur Bewertung der Populationsstruktur erfolgt rein qualitativ bei einer weiteren dritten Begehung zwischen Juni und August anhand von Eiern, Larven und Jungtieren.</t>
  </si>
  <si>
    <t>BOMBVARI</t>
  </si>
  <si>
    <t>Bombina variegata</t>
  </si>
  <si>
    <t>Einzelvorkommen oder mehrere Vorkommen (Hilfsgröße: 300 m) und ihr unmittelbares Umfeld (bis zu 500 m)</t>
  </si>
  <si>
    <t>Die Abschätzung der Populationsgröße erfolgt durch Verhören und Zählen der rufenden Männchen an warmen sonnigen Tagen von nachmittags bis 24 Uhr (ggf. Stimulation der Unken mittels einer Ruf-Attrappe) sowie Sichtzählungen subadulter/adulter Tiere (verschiedene Individuen). Es wird der Maximalwert an Tieren während einer Begehung pro Untersuchungsjahr ermittelt. Zusätzlich soll nach Kaulquappen gekäschert werden. Es sind 3 Begehungen zwischen April und August notwendig, von de¬nen mindestens eine frühestens im Juni zum Reproduktionsnachweis anhand von Eiern, Larven oder Jungtieren erfol¬gen soll.</t>
  </si>
  <si>
    <t>BUFOVIRI</t>
  </si>
  <si>
    <t xml:space="preserve">Bufo viridis </t>
  </si>
  <si>
    <t>Einzelvorkommen oder mehrere Vorkommen (Hilfsgröße: 500 m) und ihr unmittelbares Umfeld (bis zu 500 m).</t>
  </si>
  <si>
    <t>Die Abschätzung der Populationsgröße erfolgt priorisiert anhand der Zählung sichtbarer adulter Tiere (Maximalwert einer Begehung pro Untersuchungsjahr). Je nach Erfassbarkeit können zudem die Rufer sowie die Laichschnüre in den Gewässern gezählt werden (Maximalwert einer Begehung pro Untersuchungsjahr). Dazu sind 3 Begehungen von April bis Mai notwendig. Diese sollten in Nächten durchgeführt werden, denen warme Nächte mit Niederschlag (möglichst nach einer längeren Trocken- oder Kälteperiode) vorausgingen. Der Nachweis der Reproduktion zur Bewertung der Populationsstruktur erfolgt rein qualitativ anhand von Laichschnüren, Larven und Jungtieren bei den oben genannten Begehungen.</t>
  </si>
  <si>
    <t>BUFOCALA</t>
  </si>
  <si>
    <t xml:space="preserve">Bufo calamita </t>
  </si>
  <si>
    <t xml:space="preserve">Die Abschätzung der Populationsgröße erfolgt priorisiert anhand der Zählung von Laichschnüren. Ist dies nicht möglich, erfolgt die Abschätzung über eine Zählung sichtbarer Individuen und nur alternativ über eine Zählung von Rufern bei 3 Begehungen an den Gewässern (maximale Werte Laichschnüre/sichtbare Adulti/Rufer bei einer Begehung pro Untersuchungsjahr). Die Zählung von Laichschnüren erfolgt am besten tagsüber, die Zählung sichtbarer Tiere sowie die Ruferzählung in Nächten, denen warme Nächte mit Niederschlag (möglichst nach einer längeren Trocken- oder Kälteperiode) vorausgingen. Der Zeitraum zur Erfassung erstreckt sich von April bis Juli, dabei treten mehrere voneinander unterscheidbare Laichphasen auf. Der Nachweis der Reproduktion zur Bewertung der Populationsstruktur erfolgt rein qualitativ anhand von Laichschnüren, Larven und Jungtieren bei den oben genannten Begehungen. </t>
  </si>
  <si>
    <t>HYLAARBO</t>
  </si>
  <si>
    <t>Hyla arborea</t>
  </si>
  <si>
    <t>Einzelvorkommen oder mehrere Vorkommen (Hilfsgröße: 500 m) und ihre unmittelbare Umgebung (etwa 500 m).</t>
  </si>
  <si>
    <t>Die Abschätzung der Populationsgröße erfolgt durch das Verhören der rufenden Männchen nach Sonnenuntergang bis 24 Uhr (ggf. Stimulation der Frösche mittels einer Rufattrappe; Maximalwert einer Begehung pro Untersuchungsjahr). Zusätzlich soll nach Kaulquappen gekäschert und nach Jungfröschen in der Ufervegetation und den angrenzenden Hochstaudenfluren und Gebüschen gesucht werden. Es sind 3 Begehungen notwendig, von denen mindestens 2 Nachtkontrollen im Mai (milde, windarme Nächte) erfolgen sollen, um die Zahl der Adulti zu bestimmen. Der Nachweis der Reproduktion zur Bewertung der Populationsstruktur erfolgt rein qualitativ anhand von Laich, Larven bzw. Jungtieren bei der 3. Tagesbegehung im Juni, Juli oder August.</t>
  </si>
  <si>
    <t>PELOFUSC</t>
  </si>
  <si>
    <t>Pelobates fuscus</t>
  </si>
  <si>
    <t>Einzelvorkommen oder mehrere Vorkommen (Hilfsgröße: 500 m) und ihr Umfeld (bis zu 500 m).</t>
  </si>
  <si>
    <t>Die Abschätzung der Populationsgröße erfolgt durch das Verhören und Zählen rufender Tiere (Maximalwert einer Begehung pro Untersuchungsjahr). Dabei sollten bei fehlendem Nachweis spätestens bei der 2. Begehung Unterwassermikrofone eingesetzt werden. Es sollten drei vorzugsweise nächtliche Begehungen in warm-feuch¬ten Nächten in der Zeit von Anfang April bis Mai erfolgen. Der Nachweis der Reproduktion zur Bewertung der Populationsstruktur erfolgt rein qualitativ anhand von Laich und/oder Larven. Wenn bei der 1. und 2. Begehung weder Laich noch Larven nachgewiesen wurden, sollte die 3. Begehung zur Käscherung von Larven im Zeitraum zwischen Juni und Juli verwendet werden.</t>
  </si>
  <si>
    <t>RANALESS</t>
  </si>
  <si>
    <t>Rana lessonae</t>
  </si>
  <si>
    <t>Einzelvorkommen oder mehrere Vorkommen (Hilfsgröße: 300 m) und ihr unmittelbares Umfeld (bis zu 500 m).</t>
  </si>
  <si>
    <t>Die Abschätzung der Populationsgröße erfolgt anhand der Zählung rufender Männchen. Es wird der Maximalwert der bei einer Begehung rufenden Tiere ermittelt. In Mischpopulationen mit Pelophylax kl. esculentus ist die Zahl rufender Männchen maßgebend, unabhängig von der Artzugehörigkeit. Es ist insbesondere auf die schnarrenden Paarungsrufreihen, die ab Wassertemperaturen von etwa 15°C den ganzen Tag über gehört werden können, zu achten. Zusätzlich sollen Sichtnachweise von Laich, Larven oder Jungtieren zur Bewertung der Populationsstruktur erfolgen. Die 3 Begehungen sind von Mai bis Juni durchzuführen.</t>
  </si>
  <si>
    <t>RANAARVA</t>
  </si>
  <si>
    <t>Rana arvalis</t>
  </si>
  <si>
    <t xml:space="preserve">Die Abschätzung der Populationsgröße erfolgt durch das Zählen von Laichballen an 3 Begehungsterminen, witterungsabhängig zwischen Februar und Anfang April. Die Zählung der Laichballen sollte tagsüber durchgeführt werden. Es wird der Maximalwert der bei einer Begehung gefundenen Laichballen ermittelt. Mit den Laichballen wird gleichzeitig das Vorhandensein von Reproduktion belegt. Als Beeinträchtigungsparamater für den Wasserlebensraum ist neben anderen Merkmalen die Gewässerversauerung über den Anteil an verpilzten Laichballen (pH-Wert abhängig) zu dokumentieren. Der sichere Artnachweis ist in Zweifelsfällen v. a. in Gebieten mit syntopen Spring- und Grasfroschvorkommen durch Verhören oder Suche nach Adulti zu erbringen (Präsenz). </t>
  </si>
  <si>
    <t>RANADALM</t>
  </si>
  <si>
    <t>Rana dalmatina</t>
  </si>
  <si>
    <t>Einzelvorkommen oder mehrere Vorkommen (Hilfsgröße: 400 m) und ihr unmittelbares Umfeld (bis zu 500 m)</t>
  </si>
  <si>
    <t>Die Abschätzung der Populationsgröße erfolgt durch die Zählung der an Strukturen unter Wasser angehafteten Laichballen an 3 Terminen witterungsabhängig von Februar bis Anfang April. Die Begehungen sollten nach bzw. bei feuchter, milder Witterung tagsüber erfolgen. Es wird der Maximalwert der pro Begehung ge¬fundenen Ballen ermittelt. Zur Zählung sind unter Umständen bei hohen Wasserständen und tiefer Ablage der Laichballen Watgänge (Wathose) notwendig. Mit den Laichballen wird gleichzeitig das Vorhandensein von Reproduktion belegt. Der sichere Artnachweis ist in Zweifelsfällen v. a. in Gebieten mit syntopen Moor- und Grasfroschvorkommen durch Verhören bzw. Suche nach Adulti zu erbringen (Präsenz).</t>
  </si>
  <si>
    <t>TRITCRIS</t>
  </si>
  <si>
    <t>Triturus cristatus</t>
  </si>
  <si>
    <t>2 Fangnächte und 1 Fangtag (Larven)
Die Abschätzung der Populationsgröße erfolgt in 2 Fangnächten in der Zeit von Mitte April bis Ende Juni unter Einsatz geeigneter Reusenfallen (Unterwassertrichterfallen nach Ortmann, Kleinfischreusen). Die Anzahl an Fallen wird auf die Gewässergröße anhand eines Richtwertes von 1 Falle/10 m2 abgestimmt (Fallentyp, Anzahl Fallen, Anzahl Reusenöffnungen, Gewässergröße sind zu dokumentieren 1)). Maximal sollten 30 Fallen eingesetzt werden. Die Fallen werden jeweils über Nacht exponiert 2); es ist keine Individual-Erkennung der Tiere erforderlich; Zählgröße: Maximale Aktivitätsdichte aus zwei Fallennächten (Aktivitätsdichte = Anzahl gefangener Individuen je Fallennacht x 100/Anzahl Reusenöffnungen). Eine Populationsstruktur lässt sich kaum praktikabel erfassen; es kann lediglich das Vorhandensein bzw. das Fehlen von Repro¬duktionsnachweisen als Indiz für die Populationsstruktur herangezogen werden. Auf einen schonenden Reuseneinsatz ist zu achten; die Fallen sollen nur bei Wassertemperaturen unter 15 °C ausgebracht werden. Das Vorhandensein von Larven wird beim letzten Fangtermin Anfang Juli durch Käschern abgeprüft. Die Anzahl der exponierten Reusen, der Reusenöffnungen, die Fangdauer sowie der Fallentyp sollten jeweils zusätzlich notiert werden, um die Zahlen besser vergleichen zu können.</t>
  </si>
  <si>
    <t>REPT</t>
  </si>
  <si>
    <t>COROAUST</t>
  </si>
  <si>
    <t>Coronella austriaca</t>
  </si>
  <si>
    <t>Population bzw. Habitatkomplex</t>
  </si>
  <si>
    <t>Populationsgröße und -struktur: Erfassung aller auffindbaren Individuen bei 10 Gelände-Begehungen à 1 h pro Be¬zugsraum (Vorkommen, bei großflächigen Vorkommen auch Probefläche [PF] von mindestens 10 ha Größe) an sonnig warmen Frühjahrs- oder Spätsommer- und Herbsttagen oder v. a. im Sommer an Tagen mit bedecktem Wetter (SCHULTE et al. 20131)) unter Meidung hoher Temperaturen (Erfassungszeitraum: April bis Mitte Oktober; Lufttemperatur: 18-23°C). Außer in sehr strukturreichen Lebensräumen mit einer Vielzahl an natürlichen Verstecken (Weinberge mit Trockenmauern, Blockhalden) sollten in allen weiteren vor allem grasigen Lebensräumen “Künstliche Verstecke“ (KV) zum Einsatz kommen. Dies können Blechplatten, Bitumenwellplatten, Dachpappen oder Teerpappen sein, die in jedem Fall mindestens 1 Monat vor der Erfassung entlang von Grenzlinien jeweils in Abhängigkeit vom Habitat mit einer Dichte von bis zu 10 KV pro Probefläche ausgelegt werden müssen (HACHTEL et al. 2009 2)). Es ist eine Kombination aus Sichtbeobachtungen und KV-Kontrollen (bei bedecktem Wetter ganztägig, ansonsten morgens/abends) durchzuführen. Bei den Begehungen muss durch eine Fotodokumentation der individuellen Kopf- und Nackenzeichnung ausgeschlossen werden, dass Doppelzählungen stattfinden. Zielgröße ist die ermittelte Gesamtzahl unterschiedlicher Individuen aller 10 Begehungen. Die Abschätzung der Populationsstruktur erfolgt über den Sichtnachweis von Jungtieren (&lt; 40 cm Gesamtlänge) sowie die Berücksichtigung von Natternhemden bis 40 cm Gesamtlänge während des gesamten Erfassungszeitraumes.</t>
  </si>
  <si>
    <t>LACEAGIL</t>
  </si>
  <si>
    <t>Lacerta agilis</t>
  </si>
  <si>
    <t>Population bzw. Habitat.</t>
  </si>
  <si>
    <t>Populationsgröße und -struktur: Erhebung der Aktivität im Bezugsraum mit 4 Begehungen à 1 h pro Untersuchungsjahr: im April, Mai und Juni für Adulte und Subadulte (= Vorjährige), August bis Oktober für Schlüpflinge, jeweils unabhängig vom Geschlecht. Hierbei werden unter Vermeidung von Doppelzählungen insbesondere für die Art relevante Strukturen gezielt aufgesucht. Nach insgesamt 4 Begehungen pro Vorkommen ist die Zielgröße die maximal ermittelte Aktivität (Tiere/h) während einer dieser Begehungen. Die Abschätzung der Populationsstruktur erfolgt durch Miterfassung von Vorjährigen und Schlüpflingen.</t>
  </si>
  <si>
    <t>Koordinationsleistung: Vorbereitung, Fachliche Betreuung, Qualitätssicherung</t>
  </si>
  <si>
    <t>Besprechungstermine als Videokonferenz zwischen AN und AG (2 Termine/Jahr) über 4 Jahre= 8 Termine, 1 Teilnehmer; inkl. Vor- und Nachbereitungen (5 Stunden pro Termin)</t>
  </si>
  <si>
    <t>Teilnahme an Expertenrunden für alle Arten Los 2 (48 Arten),  10 Teilnehmer, 2 Tage zu je 10 Stunden
(Präsenzveranstaltung in Weimar)</t>
  </si>
  <si>
    <t>optionale Kartierleistungen in Höhe von 100 Stunden</t>
  </si>
  <si>
    <t>optionale Gutachterleistungen in Höhe von 100 Stunden</t>
  </si>
  <si>
    <t>Eventuelle Nachträge sind auf Grundlage Ihrer Preisangaben abzurechnen.</t>
  </si>
  <si>
    <t>Erfassung und Bewertung der Parameter Populationsgröße und Habitatqualität und Beeinträchtigung, inkl. Entnahme der Fellproben an den Lockstöcken, Dokumentation der Ergebnisse im FIS-Naturschutz</t>
  </si>
  <si>
    <t xml:space="preserve">Gesamtzeitbedarf je Untersuchungsfläche (in Stunden) - Summe aus Spalte P und Q ((Spalte O * Spalte P)+Spalte Q= Spalte R)
</t>
  </si>
  <si>
    <t>Teilsumme der Leistungspositionen 1 - 206:</t>
  </si>
  <si>
    <t xml:space="preserve">Teilsumme
sonstiges </t>
  </si>
  <si>
    <t xml:space="preserve"> Leistungs-position Nr.</t>
  </si>
  <si>
    <t>Anzahl Begehungen in BP 2025-30 zur Ermittlung der Populations-größe (=Anzahl Untersuchungs-jahre x Anzahl Begehung pro Untersuchungs-jahr)</t>
  </si>
  <si>
    <t>R-III/34-2025/13 FFH-Monitoring Thüringen 2025-2030</t>
  </si>
  <si>
    <t>Preisblatt Los 2</t>
  </si>
  <si>
    <t>Name/Firma des Bieters:</t>
  </si>
  <si>
    <t>anzuwendender Mehrwertsteuersatz</t>
  </si>
  <si>
    <t>Nebenkosten auf Teilsumme der Leistungspostionen:</t>
  </si>
  <si>
    <t>Für die Kalkulation der Nebenkosten angewandter Prozentsatz:</t>
  </si>
  <si>
    <t>Wichtige Hinweise: Das Preisblatt ist für die Angebotsabgabe auf Los 2 des Auftrags zu verwenden. Die gelb hervorgehobenen Felder sind Pflichtfelder und vollständig auszufüllen. 
Soweit einzelne Leistungspositionen in mehrerern Jahren zu erbringen sind oder sich über mehrere Jahre erstrecken, sind eventuelle Preissteigerungen bis zur Beendigung des Auftrags einzukalkulieren.</t>
  </si>
  <si>
    <t>Gesamtsumme  Netto (exkl. MwSt) in Euro</t>
  </si>
  <si>
    <t>Gesamtpreis Los 2:</t>
  </si>
  <si>
    <t>Gesamt-summe 
Brutto 
(inkl. MwSt) 
in Euro</t>
  </si>
  <si>
    <t>Stundensatz 
Netto (exkl. MwSt) 
in Euro</t>
  </si>
  <si>
    <t xml:space="preserve">Teilsumme Erfassung und Auswertung je SPF 
Netto (exkl. MwSt) in Euro
</t>
  </si>
  <si>
    <t>Stundensatz Netto (exkl. MwSt) in Euro für einen techn. Mitarbeiter</t>
  </si>
  <si>
    <t xml:space="preserve">Teilsumme
Dateneingabe in das FIS Naturschutz  
Netto (exkl. MwSt) in Euro
</t>
  </si>
  <si>
    <t xml:space="preserve">Stundensatz 
Netto (exkl. MwSt) in Euro </t>
  </si>
  <si>
    <t>Sachkosten Preis je Einheit 
Netto (exkl. MwSt) in Euro</t>
  </si>
  <si>
    <t>Stundensatz Netto (exkl. MwSt.) in Euro</t>
  </si>
  <si>
    <t>Zeitbedarf für Erhebung Habitat-qualität und Beeinträchtigung (einmalig in BP) 
(Einheit Stunden)</t>
  </si>
  <si>
    <t>Zeitbedarf für Erhebung Populations-größe je Begehung 
(Einheit Stunden)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</si>
</sst>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_-* #,##0.00\ [$€-407]_-;\-* #,##0.00\ [$€-407]_-;_-* &quot;-&quot;??\ [$€-407]_-;_-@_-"/>
    <numFmt numFmtId="165" formatCode="#,##0.00_ ;\-#,##0.00\ "/>
    <numFmt numFmtId="166" formatCode="#,##0_ ;\-#,##0\ "/>
    <numFmt numFmtId="167" formatCode="#,##0.00\ &quot;€&quot;"/>
  </numFmts>
  <fonts count="14" x14ac:knownFonts="1">
    <font>
      <sz val="11"/>
      <color theme="1"/>
      <name val="Calibri"/>
      <family val="2"/>
      <scheme val="minor"/>
    </font>
    <font>
      <sz val="11"/>
      <color theme="1"/>
      <name val="Calibri"/>
      <family val="2"/>
      <scheme val="minor"/>
    </font>
    <font>
      <sz val="10"/>
      <color theme="1"/>
      <name val="Calibri"/>
      <family val="2"/>
      <scheme val="minor"/>
    </font>
    <font>
      <sz val="10"/>
      <name val="Calibri"/>
      <family val="2"/>
      <scheme val="minor"/>
    </font>
    <font>
      <b/>
      <sz val="10"/>
      <name val="Calibri"/>
      <family val="2"/>
      <scheme val="minor"/>
    </font>
    <font>
      <b/>
      <sz val="10"/>
      <color theme="1"/>
      <name val="Calibri"/>
      <family val="2"/>
      <scheme val="minor"/>
    </font>
    <font>
      <sz val="10"/>
      <name val="Arial"/>
      <family val="2"/>
    </font>
    <font>
      <b/>
      <sz val="14"/>
      <name val="Calibri"/>
      <family val="2"/>
      <scheme val="minor"/>
    </font>
    <font>
      <b/>
      <sz val="14"/>
      <color theme="1"/>
      <name val="Calibri"/>
      <family val="2"/>
      <scheme val="minor"/>
    </font>
    <font>
      <sz val="11"/>
      <color rgb="FFFF0000"/>
      <name val="Calibri"/>
      <family val="2"/>
      <scheme val="minor"/>
    </font>
    <font>
      <b/>
      <sz val="12"/>
      <color theme="1"/>
      <name val="Calibri"/>
      <family val="2"/>
      <scheme val="minor"/>
    </font>
    <font>
      <b/>
      <sz val="11"/>
      <color rgb="FFFF0000"/>
      <name val="Calibri"/>
      <family val="2"/>
      <scheme val="minor"/>
    </font>
    <font>
      <b/>
      <sz val="10"/>
      <color theme="1"/>
      <name val="Calibri"/>
      <family val="2"/>
    </font>
    <font>
      <b/>
      <u val="double"/>
      <sz val="14"/>
      <color theme="1"/>
      <name val="Calibri"/>
      <family val="2"/>
      <scheme val="minor"/>
    </font>
  </fonts>
  <fills count="16">
    <fill>
      <patternFill patternType="none"/>
    </fill>
    <fill>
      <patternFill patternType="gray125"/>
    </fill>
    <fill>
      <patternFill patternType="solid">
        <fgColor theme="6" tint="0.79998168889431442"/>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3" tint="0.79998168889431442"/>
        <bgColor indexed="64"/>
      </patternFill>
    </fill>
    <fill>
      <patternFill patternType="solid">
        <fgColor rgb="FF92D050"/>
        <bgColor indexed="64"/>
      </patternFill>
    </fill>
    <fill>
      <patternFill patternType="solid">
        <fgColor theme="0"/>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3" tint="0.59999389629810485"/>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4"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83">
    <xf numFmtId="0" fontId="0" fillId="0" borderId="0" xfId="0"/>
    <xf numFmtId="0" fontId="3" fillId="3" borderId="1" xfId="0" applyFont="1" applyFill="1" applyBorder="1" applyAlignment="1" applyProtection="1">
      <alignment horizontal="center" vertical="top" wrapText="1"/>
    </xf>
    <xf numFmtId="0" fontId="2" fillId="3" borderId="1" xfId="0" applyFont="1" applyFill="1" applyBorder="1" applyAlignment="1" applyProtection="1">
      <alignment horizontal="center" vertical="top" wrapText="1"/>
    </xf>
    <xf numFmtId="0" fontId="2" fillId="5" borderId="1" xfId="0" applyFont="1" applyFill="1" applyBorder="1" applyAlignment="1" applyProtection="1">
      <alignment horizontal="center" vertical="top" wrapText="1"/>
    </xf>
    <xf numFmtId="0" fontId="3" fillId="5" borderId="1" xfId="0" applyFont="1" applyFill="1" applyBorder="1" applyAlignment="1" applyProtection="1">
      <alignment horizontal="center" vertical="top" wrapText="1"/>
    </xf>
    <xf numFmtId="0" fontId="3" fillId="0" borderId="1" xfId="0" applyFont="1" applyFill="1" applyBorder="1" applyAlignment="1" applyProtection="1">
      <alignment horizontal="center" vertical="top" wrapText="1"/>
    </xf>
    <xf numFmtId="1" fontId="3" fillId="0" borderId="1" xfId="0" applyNumberFormat="1" applyFont="1" applyFill="1" applyBorder="1" applyAlignment="1" applyProtection="1">
      <alignment horizontal="center" vertical="top" wrapText="1"/>
    </xf>
    <xf numFmtId="164" fontId="3" fillId="0" borderId="1" xfId="0" applyNumberFormat="1" applyFont="1" applyFill="1" applyBorder="1" applyAlignment="1" applyProtection="1">
      <alignment horizontal="center" vertical="top" wrapText="1"/>
    </xf>
    <xf numFmtId="164" fontId="4" fillId="0" borderId="1" xfId="0" applyNumberFormat="1" applyFont="1" applyFill="1" applyBorder="1" applyAlignment="1" applyProtection="1">
      <alignment horizontal="center" vertical="top"/>
    </xf>
    <xf numFmtId="0" fontId="3" fillId="0" borderId="1" xfId="0" applyFont="1" applyFill="1" applyBorder="1" applyAlignment="1" applyProtection="1">
      <alignment horizontal="center" vertical="top"/>
    </xf>
    <xf numFmtId="0" fontId="6" fillId="0" borderId="1" xfId="0" applyFont="1" applyFill="1" applyBorder="1" applyAlignment="1" applyProtection="1">
      <alignment horizontal="center" vertical="top"/>
    </xf>
    <xf numFmtId="0" fontId="3" fillId="0" borderId="1" xfId="0" applyFont="1" applyFill="1" applyBorder="1" applyAlignment="1" applyProtection="1">
      <alignment vertical="top"/>
    </xf>
    <xf numFmtId="0" fontId="4" fillId="0" borderId="1" xfId="0" applyFont="1" applyFill="1" applyBorder="1" applyAlignment="1" applyProtection="1">
      <alignment horizontal="center" vertical="top" wrapText="1"/>
    </xf>
    <xf numFmtId="0" fontId="3" fillId="0" borderId="1" xfId="0" applyFont="1" applyFill="1" applyBorder="1" applyAlignment="1" applyProtection="1">
      <alignment horizontal="left" vertical="top" wrapText="1"/>
    </xf>
    <xf numFmtId="1" fontId="4" fillId="0" borderId="1" xfId="0" applyNumberFormat="1" applyFont="1" applyFill="1" applyBorder="1" applyAlignment="1" applyProtection="1">
      <alignment horizontal="center" vertical="top" wrapText="1"/>
    </xf>
    <xf numFmtId="0" fontId="3" fillId="0" borderId="0" xfId="0" applyFont="1" applyFill="1" applyAlignment="1" applyProtection="1">
      <alignment horizontal="center"/>
    </xf>
    <xf numFmtId="0" fontId="3" fillId="0" borderId="0" xfId="0" applyFont="1" applyFill="1" applyProtection="1"/>
    <xf numFmtId="0" fontId="4" fillId="0" borderId="0" xfId="0" applyFont="1" applyFill="1" applyAlignment="1" applyProtection="1">
      <alignment horizontal="left"/>
    </xf>
    <xf numFmtId="0" fontId="2" fillId="0" borderId="0" xfId="0" applyFont="1" applyAlignment="1" applyProtection="1">
      <alignment horizontal="center"/>
    </xf>
    <xf numFmtId="0" fontId="2" fillId="0" borderId="0" xfId="0" applyFont="1" applyProtection="1"/>
    <xf numFmtId="0" fontId="3" fillId="0" borderId="0" xfId="0" applyFont="1" applyProtection="1"/>
    <xf numFmtId="0" fontId="3" fillId="10" borderId="1" xfId="0" applyFont="1" applyFill="1" applyBorder="1" applyAlignment="1" applyProtection="1">
      <alignment horizontal="center" vertical="top" wrapText="1"/>
    </xf>
    <xf numFmtId="2" fontId="3" fillId="9" borderId="1" xfId="0" applyNumberFormat="1" applyFont="1" applyFill="1" applyBorder="1" applyAlignment="1" applyProtection="1">
      <alignment horizontal="center" vertical="top" wrapText="1"/>
    </xf>
    <xf numFmtId="167" fontId="4" fillId="0" borderId="1" xfId="0" applyNumberFormat="1" applyFont="1" applyFill="1" applyBorder="1" applyAlignment="1" applyProtection="1">
      <alignment horizontal="center" vertical="top" wrapText="1"/>
    </xf>
    <xf numFmtId="2" fontId="3" fillId="0" borderId="1" xfId="0" applyNumberFormat="1" applyFont="1" applyFill="1" applyBorder="1" applyAlignment="1" applyProtection="1">
      <alignment horizontal="center" vertical="top" wrapText="1"/>
    </xf>
    <xf numFmtId="2" fontId="4" fillId="0" borderId="1" xfId="0" applyNumberFormat="1" applyFont="1" applyFill="1" applyBorder="1" applyAlignment="1" applyProtection="1">
      <alignment horizontal="center" vertical="top" wrapText="1"/>
    </xf>
    <xf numFmtId="2" fontId="3" fillId="0" borderId="1" xfId="0" applyNumberFormat="1" applyFont="1" applyFill="1" applyBorder="1" applyAlignment="1" applyProtection="1">
      <alignment horizontal="center" vertical="top"/>
    </xf>
    <xf numFmtId="2" fontId="3" fillId="0" borderId="1" xfId="0" applyNumberFormat="1" applyFont="1" applyFill="1" applyBorder="1" applyAlignment="1" applyProtection="1">
      <alignment vertical="top"/>
    </xf>
    <xf numFmtId="164" fontId="3" fillId="5" borderId="1" xfId="0" applyNumberFormat="1" applyFont="1" applyFill="1" applyBorder="1" applyAlignment="1" applyProtection="1">
      <alignment horizontal="center" vertical="top" wrapText="1"/>
    </xf>
    <xf numFmtId="167" fontId="3" fillId="0" borderId="1" xfId="0" applyNumberFormat="1" applyFont="1" applyFill="1" applyBorder="1" applyAlignment="1" applyProtection="1">
      <alignment horizontal="center" vertical="top" wrapText="1"/>
    </xf>
    <xf numFmtId="167" fontId="3" fillId="0" borderId="1" xfId="0" applyNumberFormat="1" applyFont="1" applyFill="1" applyBorder="1" applyAlignment="1" applyProtection="1">
      <alignment vertical="top"/>
    </xf>
    <xf numFmtId="164" fontId="4" fillId="14" borderId="1" xfId="0" applyNumberFormat="1" applyFont="1" applyFill="1" applyBorder="1" applyAlignment="1" applyProtection="1">
      <alignment horizontal="center" vertical="top" wrapText="1"/>
    </xf>
    <xf numFmtId="167" fontId="4" fillId="0" borderId="1" xfId="0" applyNumberFormat="1" applyFont="1" applyFill="1" applyBorder="1" applyAlignment="1" applyProtection="1">
      <alignment vertical="top"/>
    </xf>
    <xf numFmtId="164" fontId="4" fillId="0" borderId="1" xfId="0" applyNumberFormat="1" applyFont="1" applyFill="1" applyBorder="1" applyAlignment="1" applyProtection="1">
      <alignment horizontal="center" vertical="top" wrapText="1"/>
    </xf>
    <xf numFmtId="164" fontId="5" fillId="6" borderId="1" xfId="0" applyNumberFormat="1" applyFont="1" applyFill="1" applyBorder="1" applyAlignment="1" applyProtection="1">
      <alignment horizontal="center" vertical="top" wrapText="1"/>
    </xf>
    <xf numFmtId="167" fontId="4" fillId="0" borderId="1" xfId="0" applyNumberFormat="1" applyFont="1" applyFill="1" applyBorder="1" applyAlignment="1" applyProtection="1">
      <alignment horizontal="center" vertical="top"/>
    </xf>
    <xf numFmtId="0" fontId="4" fillId="0" borderId="1" xfId="0" applyFont="1" applyFill="1" applyBorder="1" applyAlignment="1" applyProtection="1">
      <alignment vertical="top"/>
    </xf>
    <xf numFmtId="165" fontId="2" fillId="7" borderId="1" xfId="1" applyNumberFormat="1" applyFont="1" applyFill="1" applyBorder="1" applyAlignment="1" applyProtection="1">
      <alignment horizontal="center" vertical="top" wrapText="1"/>
    </xf>
    <xf numFmtId="164" fontId="3" fillId="7" borderId="1" xfId="0" applyNumberFormat="1" applyFont="1" applyFill="1" applyBorder="1" applyAlignment="1" applyProtection="1">
      <alignment horizontal="center" vertical="top" wrapText="1"/>
    </xf>
    <xf numFmtId="2" fontId="3" fillId="0" borderId="1" xfId="1" applyNumberFormat="1" applyFont="1" applyFill="1" applyBorder="1" applyAlignment="1" applyProtection="1">
      <alignment horizontal="center" vertical="top" wrapText="1"/>
    </xf>
    <xf numFmtId="167" fontId="3" fillId="0" borderId="1" xfId="1" applyNumberFormat="1" applyFont="1" applyFill="1" applyBorder="1" applyAlignment="1" applyProtection="1">
      <alignment horizontal="center" vertical="top" wrapText="1"/>
    </xf>
    <xf numFmtId="164" fontId="5" fillId="12" borderId="1" xfId="0" applyNumberFormat="1" applyFont="1" applyFill="1" applyBorder="1" applyAlignment="1" applyProtection="1">
      <alignment horizontal="center" vertical="top" wrapText="1"/>
    </xf>
    <xf numFmtId="166" fontId="2" fillId="2" borderId="1" xfId="0" applyNumberFormat="1" applyFont="1" applyFill="1" applyBorder="1" applyAlignment="1" applyProtection="1">
      <alignment horizontal="center" vertical="top" wrapText="1"/>
    </xf>
    <xf numFmtId="164" fontId="2" fillId="2" borderId="1" xfId="0" applyNumberFormat="1" applyFont="1" applyFill="1" applyBorder="1" applyAlignment="1" applyProtection="1">
      <alignment horizontal="center" vertical="top" wrapText="1"/>
    </xf>
    <xf numFmtId="164" fontId="5" fillId="11" borderId="1" xfId="0" applyNumberFormat="1" applyFont="1" applyFill="1" applyBorder="1" applyAlignment="1" applyProtection="1">
      <alignment horizontal="center" vertical="top" wrapText="1"/>
    </xf>
    <xf numFmtId="0" fontId="2" fillId="13" borderId="1" xfId="0" applyFont="1" applyFill="1" applyBorder="1" applyAlignment="1" applyProtection="1">
      <alignment vertical="top"/>
    </xf>
    <xf numFmtId="0" fontId="5" fillId="4" borderId="1" xfId="0" applyFont="1" applyFill="1" applyBorder="1" applyAlignment="1" applyProtection="1">
      <alignment vertical="top" wrapText="1"/>
    </xf>
    <xf numFmtId="164" fontId="4" fillId="8" borderId="1" xfId="0" applyNumberFormat="1" applyFont="1" applyFill="1" applyBorder="1" applyAlignment="1" applyProtection="1">
      <alignment horizontal="center" vertical="top" wrapText="1"/>
    </xf>
    <xf numFmtId="0" fontId="2" fillId="0" borderId="1" xfId="0" applyFont="1" applyBorder="1" applyProtection="1"/>
    <xf numFmtId="0" fontId="3" fillId="0" borderId="1" xfId="0" applyFont="1" applyFill="1" applyBorder="1" applyProtection="1"/>
    <xf numFmtId="167" fontId="5" fillId="0" borderId="1" xfId="0" applyNumberFormat="1" applyFont="1" applyFill="1" applyBorder="1" applyAlignment="1" applyProtection="1">
      <alignment vertical="top"/>
    </xf>
    <xf numFmtId="167" fontId="8" fillId="0" borderId="0" xfId="0" applyNumberFormat="1" applyFont="1" applyFill="1" applyBorder="1" applyAlignment="1" applyProtection="1">
      <alignment vertical="top"/>
    </xf>
    <xf numFmtId="0" fontId="2" fillId="0" borderId="1" xfId="0" applyFont="1" applyBorder="1" applyAlignment="1" applyProtection="1">
      <alignment vertical="top"/>
    </xf>
    <xf numFmtId="167" fontId="13" fillId="0" borderId="0" xfId="0" applyNumberFormat="1" applyFont="1" applyFill="1" applyBorder="1" applyAlignment="1" applyProtection="1">
      <alignment vertical="top"/>
    </xf>
    <xf numFmtId="2" fontId="3" fillId="13" borderId="1" xfId="0" applyNumberFormat="1" applyFont="1" applyFill="1" applyBorder="1" applyAlignment="1" applyProtection="1">
      <alignment horizontal="center" vertical="top" wrapText="1"/>
      <protection locked="0"/>
    </xf>
    <xf numFmtId="167" fontId="3" fillId="13" borderId="1" xfId="0" applyNumberFormat="1" applyFont="1" applyFill="1" applyBorder="1" applyAlignment="1" applyProtection="1">
      <alignment horizontal="center" vertical="top" wrapText="1"/>
      <protection locked="0"/>
    </xf>
    <xf numFmtId="2" fontId="3" fillId="13" borderId="1" xfId="0" applyNumberFormat="1" applyFont="1" applyFill="1" applyBorder="1" applyAlignment="1" applyProtection="1">
      <alignment horizontal="center" vertical="top"/>
      <protection locked="0"/>
    </xf>
    <xf numFmtId="2" fontId="3" fillId="13" borderId="1" xfId="1" applyNumberFormat="1" applyFont="1" applyFill="1" applyBorder="1" applyAlignment="1" applyProtection="1">
      <alignment horizontal="center" vertical="top" wrapText="1"/>
      <protection locked="0"/>
    </xf>
    <xf numFmtId="2" fontId="2" fillId="13" borderId="1" xfId="0" applyNumberFormat="1" applyFont="1" applyFill="1" applyBorder="1" applyAlignment="1" applyProtection="1">
      <alignment vertical="top"/>
      <protection locked="0"/>
    </xf>
    <xf numFmtId="167" fontId="2" fillId="13" borderId="1" xfId="0" applyNumberFormat="1" applyFont="1" applyFill="1" applyBorder="1" applyAlignment="1" applyProtection="1">
      <alignment vertical="top"/>
      <protection locked="0"/>
    </xf>
    <xf numFmtId="0" fontId="2" fillId="13" borderId="1" xfId="0" applyFont="1" applyFill="1" applyBorder="1" applyAlignment="1" applyProtection="1">
      <alignment vertical="top"/>
      <protection locked="0"/>
    </xf>
    <xf numFmtId="1" fontId="2" fillId="13" borderId="0" xfId="0" applyNumberFormat="1" applyFont="1" applyFill="1" applyBorder="1" applyAlignment="1" applyProtection="1">
      <alignment vertical="top"/>
      <protection locked="0"/>
    </xf>
    <xf numFmtId="9" fontId="2" fillId="13" borderId="1" xfId="0" applyNumberFormat="1" applyFont="1" applyFill="1" applyBorder="1" applyAlignment="1" applyProtection="1">
      <alignment horizontal="center" vertical="center"/>
      <protection locked="0"/>
    </xf>
    <xf numFmtId="0" fontId="5" fillId="0" borderId="0" xfId="0" applyFont="1" applyProtection="1"/>
    <xf numFmtId="0" fontId="2" fillId="0" borderId="0" xfId="0" applyFont="1" applyAlignment="1" applyProtection="1">
      <alignment vertical="top"/>
    </xf>
    <xf numFmtId="0" fontId="8" fillId="0" borderId="0" xfId="0" applyNumberFormat="1" applyFont="1" applyFill="1" applyBorder="1" applyAlignment="1" applyProtection="1">
      <alignment wrapText="1"/>
    </xf>
    <xf numFmtId="0" fontId="0" fillId="0" borderId="0" xfId="0" applyBorder="1" applyProtection="1"/>
    <xf numFmtId="0" fontId="0" fillId="0" borderId="0" xfId="0" applyProtection="1"/>
    <xf numFmtId="0" fontId="12" fillId="15" borderId="1" xfId="0" applyFont="1" applyFill="1" applyBorder="1" applyAlignment="1" applyProtection="1">
      <alignment vertical="center" wrapText="1"/>
    </xf>
    <xf numFmtId="167" fontId="3" fillId="13" borderId="1" xfId="0" applyNumberFormat="1" applyFont="1" applyFill="1" applyBorder="1" applyAlignment="1" applyProtection="1">
      <alignment horizontal="center" vertical="top" wrapText="1"/>
    </xf>
    <xf numFmtId="167" fontId="5" fillId="0" borderId="1" xfId="0" applyNumberFormat="1" applyFont="1" applyBorder="1" applyAlignment="1" applyProtection="1">
      <alignment vertical="top"/>
    </xf>
    <xf numFmtId="2" fontId="3" fillId="13" borderId="1" xfId="1" applyNumberFormat="1" applyFont="1" applyFill="1" applyBorder="1" applyAlignment="1" applyProtection="1">
      <alignment horizontal="center" vertical="top" wrapText="1"/>
    </xf>
    <xf numFmtId="0" fontId="4" fillId="0" borderId="0" xfId="0" applyFont="1" applyFill="1" applyProtection="1"/>
    <xf numFmtId="0" fontId="5" fillId="0" borderId="0" xfId="0" applyFont="1" applyAlignment="1" applyProtection="1">
      <alignment vertical="top"/>
    </xf>
    <xf numFmtId="0" fontId="8" fillId="0" borderId="0" xfId="0" applyFont="1" applyAlignment="1" applyProtection="1">
      <alignment horizontal="right"/>
    </xf>
    <xf numFmtId="0" fontId="7" fillId="0" borderId="0" xfId="0" applyFont="1" applyFill="1" applyProtection="1"/>
    <xf numFmtId="0" fontId="10" fillId="0" borderId="0" xfId="0" applyFont="1" applyAlignment="1" applyProtection="1">
      <alignment horizontal="left"/>
    </xf>
    <xf numFmtId="0" fontId="10" fillId="0" borderId="0" xfId="0" applyFont="1" applyFill="1" applyAlignment="1" applyProtection="1">
      <alignment horizontal="left"/>
    </xf>
    <xf numFmtId="0" fontId="11" fillId="0" borderId="0" xfId="0" applyFont="1" applyAlignment="1" applyProtection="1">
      <alignment horizontal="left" vertical="top" wrapText="1"/>
    </xf>
    <xf numFmtId="0" fontId="12" fillId="15" borderId="2" xfId="0" applyFont="1" applyFill="1" applyBorder="1" applyAlignment="1" applyProtection="1">
      <alignment horizontal="left" vertical="center" wrapText="1"/>
    </xf>
    <xf numFmtId="0" fontId="12" fillId="15" borderId="3" xfId="0" applyFont="1" applyFill="1" applyBorder="1" applyAlignment="1" applyProtection="1">
      <alignment horizontal="left" vertical="center" wrapText="1"/>
    </xf>
    <xf numFmtId="0" fontId="12" fillId="15" borderId="4" xfId="0" applyFont="1" applyFill="1" applyBorder="1" applyAlignment="1" applyProtection="1">
      <alignment horizontal="left" vertical="center" wrapText="1"/>
    </xf>
    <xf numFmtId="0" fontId="9" fillId="13" borderId="1" xfId="0" applyFont="1" applyFill="1" applyBorder="1" applyAlignment="1" applyProtection="1">
      <alignment horizontal="left" wrapText="1"/>
      <protection locked="0"/>
    </xf>
  </cellXfs>
  <cellStyles count="2">
    <cellStyle name="Standard" xfId="0" builtinId="0"/>
    <cellStyle name="Währung" xfId="1" builtinId="4"/>
  </cellStyles>
  <dxfs count="0"/>
  <tableStyles count="0" defaultTableStyle="TableStyleMedium2" defaultPivotStyle="PivotStyleLight16"/>
  <colors>
    <mruColors>
      <color rgb="FFFEBA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T225"/>
  <sheetViews>
    <sheetView tabSelected="1" zoomScale="90" zoomScaleNormal="90" workbookViewId="0">
      <pane ySplit="8" topLeftCell="A9" activePane="bottomLeft" state="frozen"/>
      <selection activeCell="B1" sqref="B1"/>
      <selection pane="bottomLeft" activeCell="A6" sqref="A6:D6"/>
    </sheetView>
  </sheetViews>
  <sheetFormatPr baseColWidth="10" defaultRowHeight="12.75" x14ac:dyDescent="0.2"/>
  <cols>
    <col min="1" max="1" width="12.5703125" style="18" customWidth="1"/>
    <col min="2" max="2" width="11.140625" style="18" customWidth="1"/>
    <col min="3" max="3" width="12.7109375" style="19" customWidth="1"/>
    <col min="4" max="4" width="18.42578125" style="19" customWidth="1"/>
    <col min="5" max="5" width="24.28515625" style="20" customWidth="1"/>
    <col min="6" max="6" width="65.28515625" style="20" customWidth="1"/>
    <col min="7" max="7" width="20.42578125" style="19" customWidth="1"/>
    <col min="8" max="8" width="45.42578125" style="19" customWidth="1"/>
    <col min="9" max="9" width="29" style="19" customWidth="1"/>
    <col min="10" max="11" width="13.28515625" style="19" customWidth="1"/>
    <col min="12" max="12" width="21.7109375" style="19" customWidth="1"/>
    <col min="13" max="13" width="16.140625" style="19" customWidth="1"/>
    <col min="14" max="14" width="21.7109375" style="19" customWidth="1"/>
    <col min="15" max="15" width="17.85546875" style="19" customWidth="1"/>
    <col min="16" max="16" width="12.42578125" style="19" customWidth="1"/>
    <col min="17" max="17" width="12.28515625" style="19" customWidth="1"/>
    <col min="18" max="18" width="14.85546875" style="19" customWidth="1"/>
    <col min="19" max="19" width="11" style="19" bestFit="1" customWidth="1"/>
    <col min="20" max="20" width="18.140625" style="19" customWidth="1"/>
    <col min="21" max="21" width="12.7109375" style="19" customWidth="1"/>
    <col min="22" max="22" width="17.140625" style="63" customWidth="1"/>
    <col min="23" max="23" width="12.28515625" style="19" customWidth="1"/>
    <col min="24" max="24" width="10.85546875" style="19" customWidth="1"/>
    <col min="25" max="25" width="16.7109375" style="63" customWidth="1"/>
    <col min="26" max="26" width="21.85546875" style="19" customWidth="1"/>
    <col min="27" max="27" width="13.140625" style="19" customWidth="1"/>
    <col min="28" max="28" width="19.28515625" style="63" customWidth="1"/>
    <col min="29" max="29" width="11.7109375" style="19" customWidth="1"/>
    <col min="30" max="30" width="12.28515625" style="19" customWidth="1"/>
    <col min="31" max="31" width="15" style="63" customWidth="1"/>
    <col min="32" max="32" width="11.42578125" style="64"/>
    <col min="33" max="33" width="11.42578125" style="19"/>
    <col min="34" max="34" width="14.7109375" style="19" customWidth="1"/>
    <col min="35" max="35" width="19.28515625" style="19" customWidth="1"/>
    <col min="36" max="36" width="13.5703125" style="19" customWidth="1"/>
    <col min="37" max="16384" width="11.42578125" style="19"/>
  </cols>
  <sheetData>
    <row r="1" spans="1:306" s="67" customFormat="1" ht="15.75" x14ac:dyDescent="0.25">
      <c r="A1" s="76" t="s">
        <v>282</v>
      </c>
      <c r="B1" s="76"/>
      <c r="C1" s="76"/>
      <c r="D1" s="76"/>
      <c r="E1" s="76"/>
      <c r="F1" s="76"/>
      <c r="G1" s="76"/>
      <c r="H1" s="76"/>
      <c r="I1" s="66"/>
      <c r="J1" s="66"/>
      <c r="K1" s="66"/>
      <c r="L1" s="66"/>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c r="AS1" s="66"/>
      <c r="AT1" s="66"/>
      <c r="AU1" s="66"/>
      <c r="AV1" s="66"/>
      <c r="AW1" s="66"/>
      <c r="AX1" s="66"/>
      <c r="AY1" s="66"/>
      <c r="AZ1" s="66"/>
      <c r="BA1" s="66"/>
      <c r="BB1" s="66"/>
      <c r="BC1" s="66"/>
      <c r="BD1" s="66"/>
      <c r="BE1" s="66"/>
      <c r="BF1" s="66"/>
      <c r="BG1" s="66"/>
      <c r="BH1" s="66"/>
      <c r="BI1" s="66"/>
      <c r="BJ1" s="66"/>
      <c r="BK1" s="66"/>
      <c r="BL1" s="66"/>
      <c r="BM1" s="66"/>
      <c r="BN1" s="66"/>
      <c r="BO1" s="66"/>
      <c r="BP1" s="66"/>
      <c r="BQ1" s="66"/>
      <c r="BR1" s="66"/>
      <c r="BS1" s="66"/>
      <c r="BT1" s="66"/>
      <c r="BU1" s="66"/>
      <c r="BV1" s="66"/>
      <c r="BW1" s="66"/>
      <c r="BX1" s="66"/>
      <c r="BY1" s="66"/>
      <c r="BZ1" s="66"/>
      <c r="CA1" s="66"/>
      <c r="CB1" s="66"/>
      <c r="CC1" s="66"/>
      <c r="CD1" s="66"/>
      <c r="CE1" s="66"/>
      <c r="CF1" s="66"/>
      <c r="CG1" s="66"/>
      <c r="CH1" s="66"/>
      <c r="CI1" s="66"/>
      <c r="CJ1" s="66"/>
      <c r="CK1" s="66"/>
      <c r="CL1" s="66"/>
      <c r="CM1" s="66"/>
      <c r="CN1" s="66"/>
      <c r="CO1" s="66"/>
      <c r="CP1" s="66"/>
      <c r="CQ1" s="66"/>
      <c r="CR1" s="66"/>
      <c r="CS1" s="66"/>
      <c r="CT1" s="66"/>
      <c r="CU1" s="66"/>
      <c r="CV1" s="66"/>
      <c r="CW1" s="66"/>
      <c r="CX1" s="66"/>
      <c r="CY1" s="66"/>
      <c r="CZ1" s="66"/>
      <c r="DA1" s="66"/>
      <c r="DB1" s="66"/>
      <c r="DC1" s="66"/>
      <c r="DD1" s="66"/>
      <c r="DE1" s="66"/>
      <c r="DF1" s="66"/>
      <c r="DG1" s="66"/>
      <c r="DH1" s="66"/>
      <c r="DI1" s="66"/>
      <c r="DJ1" s="66"/>
      <c r="DK1" s="66"/>
      <c r="DL1" s="66"/>
      <c r="DM1" s="66"/>
      <c r="DN1" s="66"/>
      <c r="DO1" s="66"/>
      <c r="DP1" s="66"/>
      <c r="DQ1" s="66"/>
      <c r="DR1" s="66"/>
      <c r="DS1" s="66"/>
      <c r="DT1" s="66"/>
      <c r="DU1" s="66"/>
      <c r="DV1" s="66"/>
      <c r="DW1" s="66"/>
      <c r="DX1" s="66"/>
      <c r="DY1" s="66"/>
      <c r="DZ1" s="66"/>
      <c r="EA1" s="66"/>
      <c r="EB1" s="66"/>
      <c r="EC1" s="66"/>
      <c r="ED1" s="66"/>
      <c r="EE1" s="66"/>
      <c r="EF1" s="66"/>
      <c r="EG1" s="66"/>
      <c r="EH1" s="66"/>
      <c r="EI1" s="66"/>
      <c r="EJ1" s="66"/>
      <c r="EK1" s="66"/>
      <c r="EL1" s="66"/>
      <c r="EM1" s="66"/>
      <c r="EN1" s="66"/>
      <c r="EO1" s="66"/>
      <c r="EP1" s="66"/>
      <c r="EQ1" s="66"/>
      <c r="ER1" s="66"/>
      <c r="ES1" s="66"/>
      <c r="ET1" s="66"/>
      <c r="EU1" s="66"/>
      <c r="EV1" s="66"/>
      <c r="EW1" s="66"/>
      <c r="EX1" s="66"/>
      <c r="EY1" s="66"/>
      <c r="EZ1" s="66"/>
      <c r="FA1" s="66"/>
      <c r="FB1" s="66"/>
      <c r="FC1" s="66"/>
      <c r="FD1" s="66"/>
      <c r="FE1" s="66"/>
      <c r="FF1" s="66"/>
      <c r="FG1" s="66"/>
      <c r="FH1" s="66"/>
      <c r="FI1" s="66"/>
      <c r="FJ1" s="66"/>
      <c r="FK1" s="66"/>
      <c r="FL1" s="66"/>
      <c r="FM1" s="66"/>
      <c r="FN1" s="66"/>
      <c r="FO1" s="66"/>
      <c r="FP1" s="66"/>
      <c r="FQ1" s="66"/>
      <c r="FR1" s="66"/>
      <c r="FS1" s="66"/>
      <c r="FT1" s="66"/>
      <c r="FU1" s="66"/>
      <c r="FV1" s="66"/>
      <c r="FW1" s="66"/>
      <c r="FX1" s="66"/>
      <c r="FY1" s="66"/>
      <c r="FZ1" s="66"/>
      <c r="GA1" s="66"/>
      <c r="GB1" s="66"/>
      <c r="GC1" s="66"/>
      <c r="GD1" s="66"/>
      <c r="GE1" s="66"/>
      <c r="GF1" s="66"/>
      <c r="GG1" s="66"/>
      <c r="GH1" s="66"/>
      <c r="GI1" s="66"/>
      <c r="GJ1" s="66"/>
      <c r="GK1" s="66"/>
      <c r="GL1" s="66"/>
      <c r="GM1" s="66"/>
      <c r="GN1" s="66"/>
      <c r="GO1" s="66"/>
      <c r="GP1" s="66"/>
      <c r="GQ1" s="66"/>
      <c r="GR1" s="66"/>
      <c r="GS1" s="66"/>
      <c r="GT1" s="66"/>
      <c r="GU1" s="66"/>
      <c r="GV1" s="66"/>
      <c r="GW1" s="66"/>
      <c r="GX1" s="66"/>
      <c r="GY1" s="66"/>
      <c r="GZ1" s="66"/>
      <c r="HA1" s="66"/>
      <c r="HB1" s="66"/>
      <c r="HC1" s="66"/>
      <c r="HD1" s="66"/>
      <c r="HE1" s="66"/>
      <c r="HF1" s="66"/>
      <c r="HG1" s="66"/>
      <c r="HH1" s="66"/>
      <c r="HI1" s="66"/>
      <c r="HJ1" s="66"/>
      <c r="HK1" s="66"/>
      <c r="HL1" s="66"/>
      <c r="HM1" s="66"/>
      <c r="HN1" s="66"/>
      <c r="HO1" s="66"/>
      <c r="HP1" s="66"/>
      <c r="HQ1" s="66"/>
      <c r="HR1" s="66"/>
      <c r="HS1" s="66"/>
      <c r="HT1" s="66"/>
      <c r="HU1" s="66"/>
      <c r="HV1" s="66"/>
      <c r="HW1" s="66"/>
      <c r="HX1" s="66"/>
      <c r="HY1" s="66"/>
      <c r="HZ1" s="66"/>
      <c r="IA1" s="66"/>
      <c r="IB1" s="66"/>
      <c r="IC1" s="66"/>
      <c r="ID1" s="66"/>
      <c r="IE1" s="66"/>
      <c r="IF1" s="66"/>
      <c r="IG1" s="66"/>
      <c r="IH1" s="66"/>
      <c r="II1" s="66"/>
      <c r="IJ1" s="66"/>
      <c r="IK1" s="66"/>
      <c r="IL1" s="66"/>
      <c r="IM1" s="66"/>
      <c r="IN1" s="66"/>
      <c r="IO1" s="66"/>
      <c r="IP1" s="66"/>
      <c r="IQ1" s="66"/>
      <c r="IR1" s="66"/>
      <c r="IS1" s="66"/>
      <c r="IT1" s="66"/>
      <c r="IU1" s="66"/>
      <c r="IV1" s="66"/>
      <c r="IW1" s="66"/>
      <c r="IX1" s="66"/>
      <c r="IY1" s="66"/>
      <c r="IZ1" s="66"/>
      <c r="JA1" s="66"/>
      <c r="JB1" s="66"/>
      <c r="JC1" s="66"/>
      <c r="JD1" s="66"/>
      <c r="JE1" s="66"/>
      <c r="JF1" s="66"/>
      <c r="JG1" s="66"/>
      <c r="JH1" s="66"/>
      <c r="JI1" s="66"/>
      <c r="JJ1" s="66"/>
      <c r="JK1" s="66"/>
      <c r="JL1" s="66"/>
      <c r="JM1" s="66"/>
      <c r="JN1" s="66"/>
      <c r="JO1" s="66"/>
      <c r="JP1" s="66"/>
      <c r="JQ1" s="66"/>
      <c r="JR1" s="66"/>
      <c r="JS1" s="66"/>
      <c r="JT1" s="66"/>
      <c r="JU1" s="66"/>
      <c r="JV1" s="66"/>
      <c r="JW1" s="66"/>
      <c r="JX1" s="66"/>
      <c r="JY1" s="66"/>
      <c r="JZ1" s="66"/>
      <c r="KA1" s="66"/>
      <c r="KB1" s="66"/>
      <c r="KC1" s="66"/>
      <c r="KD1" s="66"/>
      <c r="KE1" s="66"/>
      <c r="KF1" s="66"/>
      <c r="KG1" s="66"/>
      <c r="KH1" s="66"/>
      <c r="KI1" s="66"/>
      <c r="KJ1" s="66"/>
      <c r="KK1" s="66"/>
      <c r="KL1" s="66"/>
      <c r="KM1" s="66"/>
      <c r="KN1" s="66"/>
      <c r="KO1" s="66"/>
      <c r="KP1" s="66"/>
      <c r="KQ1" s="66"/>
      <c r="KR1" s="66"/>
      <c r="KS1" s="66"/>
      <c r="KT1" s="66"/>
    </row>
    <row r="2" spans="1:306" s="67" customFormat="1" ht="15.75" x14ac:dyDescent="0.25">
      <c r="A2" s="77" t="s">
        <v>283</v>
      </c>
      <c r="B2" s="77"/>
      <c r="C2" s="77"/>
      <c r="D2" s="77"/>
      <c r="E2" s="77"/>
      <c r="F2" s="77"/>
      <c r="G2" s="77"/>
      <c r="H2" s="77"/>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c r="CA2" s="66"/>
      <c r="CB2" s="66"/>
      <c r="CC2" s="66"/>
      <c r="CD2" s="66"/>
      <c r="CE2" s="66"/>
      <c r="CF2" s="66"/>
      <c r="CG2" s="66"/>
      <c r="CH2" s="66"/>
      <c r="CI2" s="66"/>
      <c r="CJ2" s="66"/>
      <c r="CK2" s="66"/>
      <c r="CL2" s="66"/>
      <c r="CM2" s="66"/>
      <c r="CN2" s="66"/>
      <c r="CO2" s="66"/>
      <c r="CP2" s="66"/>
      <c r="CQ2" s="66"/>
      <c r="CR2" s="66"/>
      <c r="CS2" s="66"/>
      <c r="CT2" s="66"/>
      <c r="CU2" s="66"/>
      <c r="CV2" s="66"/>
      <c r="CW2" s="66"/>
      <c r="CX2" s="66"/>
      <c r="CY2" s="66"/>
      <c r="CZ2" s="66"/>
      <c r="DA2" s="66"/>
      <c r="DB2" s="66"/>
      <c r="DC2" s="66"/>
      <c r="DD2" s="66"/>
      <c r="DE2" s="66"/>
      <c r="DF2" s="66"/>
      <c r="DG2" s="66"/>
      <c r="DH2" s="66"/>
      <c r="DI2" s="66"/>
      <c r="DJ2" s="66"/>
      <c r="DK2" s="66"/>
      <c r="DL2" s="66"/>
      <c r="DM2" s="66"/>
      <c r="DN2" s="66"/>
      <c r="DO2" s="66"/>
      <c r="DP2" s="66"/>
      <c r="DQ2" s="66"/>
      <c r="DR2" s="66"/>
      <c r="DS2" s="66"/>
      <c r="DT2" s="66"/>
      <c r="DU2" s="66"/>
      <c r="DV2" s="66"/>
      <c r="DW2" s="66"/>
      <c r="DX2" s="66"/>
      <c r="DY2" s="66"/>
      <c r="DZ2" s="66"/>
      <c r="EA2" s="66"/>
      <c r="EB2" s="66"/>
      <c r="EC2" s="66"/>
      <c r="ED2" s="66"/>
      <c r="EE2" s="66"/>
      <c r="EF2" s="66"/>
      <c r="EG2" s="66"/>
      <c r="EH2" s="66"/>
      <c r="EI2" s="66"/>
      <c r="EJ2" s="66"/>
      <c r="EK2" s="66"/>
      <c r="EL2" s="66"/>
      <c r="EM2" s="66"/>
      <c r="EN2" s="66"/>
      <c r="EO2" s="66"/>
      <c r="EP2" s="66"/>
      <c r="EQ2" s="66"/>
      <c r="ER2" s="66"/>
      <c r="ES2" s="66"/>
      <c r="ET2" s="66"/>
      <c r="EU2" s="66"/>
      <c r="EV2" s="66"/>
      <c r="EW2" s="66"/>
      <c r="EX2" s="66"/>
      <c r="EY2" s="66"/>
      <c r="EZ2" s="66"/>
      <c r="FA2" s="66"/>
      <c r="FB2" s="66"/>
      <c r="FC2" s="66"/>
      <c r="FD2" s="66"/>
      <c r="FE2" s="66"/>
      <c r="FF2" s="66"/>
      <c r="FG2" s="66"/>
      <c r="FH2" s="66"/>
      <c r="FI2" s="66"/>
      <c r="FJ2" s="66"/>
      <c r="FK2" s="66"/>
      <c r="FL2" s="66"/>
      <c r="FM2" s="66"/>
      <c r="FN2" s="66"/>
      <c r="FO2" s="66"/>
      <c r="FP2" s="66"/>
      <c r="FQ2" s="66"/>
      <c r="FR2" s="66"/>
      <c r="FS2" s="66"/>
      <c r="FT2" s="66"/>
      <c r="FU2" s="66"/>
      <c r="FV2" s="66"/>
      <c r="FW2" s="66"/>
      <c r="FX2" s="66"/>
      <c r="FY2" s="66"/>
      <c r="FZ2" s="66"/>
      <c r="GA2" s="66"/>
      <c r="GB2" s="66"/>
      <c r="GC2" s="66"/>
      <c r="GD2" s="66"/>
      <c r="GE2" s="66"/>
      <c r="GF2" s="66"/>
      <c r="GG2" s="66"/>
      <c r="GH2" s="66"/>
      <c r="GI2" s="66"/>
      <c r="GJ2" s="66"/>
      <c r="GK2" s="66"/>
      <c r="GL2" s="66"/>
      <c r="GM2" s="66"/>
      <c r="GN2" s="66"/>
      <c r="GO2" s="66"/>
      <c r="GP2" s="66"/>
      <c r="GQ2" s="66"/>
      <c r="GR2" s="66"/>
      <c r="GS2" s="66"/>
      <c r="GT2" s="66"/>
      <c r="GU2" s="66"/>
      <c r="GV2" s="66"/>
      <c r="GW2" s="66"/>
      <c r="GX2" s="66"/>
      <c r="GY2" s="66"/>
      <c r="GZ2" s="66"/>
      <c r="HA2" s="66"/>
      <c r="HB2" s="66"/>
      <c r="HC2" s="66"/>
      <c r="HD2" s="66"/>
      <c r="HE2" s="66"/>
      <c r="HF2" s="66"/>
      <c r="HG2" s="66"/>
      <c r="HH2" s="66"/>
      <c r="HI2" s="66"/>
      <c r="HJ2" s="66"/>
      <c r="HK2" s="66"/>
      <c r="HL2" s="66"/>
      <c r="HM2" s="66"/>
      <c r="HN2" s="66"/>
      <c r="HO2" s="66"/>
      <c r="HP2" s="66"/>
      <c r="HQ2" s="66"/>
      <c r="HR2" s="66"/>
      <c r="HS2" s="66"/>
      <c r="HT2" s="66"/>
      <c r="HU2" s="66"/>
      <c r="HV2" s="66"/>
      <c r="HW2" s="66"/>
      <c r="HX2" s="66"/>
      <c r="HY2" s="66"/>
      <c r="HZ2" s="66"/>
      <c r="IA2" s="66"/>
      <c r="IB2" s="66"/>
      <c r="IC2" s="66"/>
      <c r="ID2" s="66"/>
      <c r="IE2" s="66"/>
      <c r="IF2" s="66"/>
      <c r="IG2" s="66"/>
      <c r="IH2" s="66"/>
      <c r="II2" s="66"/>
      <c r="IJ2" s="66"/>
      <c r="IK2" s="66"/>
      <c r="IL2" s="66"/>
      <c r="IM2" s="66"/>
      <c r="IN2" s="66"/>
      <c r="IO2" s="66"/>
      <c r="IP2" s="66"/>
      <c r="IQ2" s="66"/>
      <c r="IR2" s="66"/>
      <c r="IS2" s="66"/>
      <c r="IT2" s="66"/>
      <c r="IU2" s="66"/>
      <c r="IV2" s="66"/>
      <c r="IW2" s="66"/>
      <c r="IX2" s="66"/>
      <c r="IY2" s="66"/>
      <c r="IZ2" s="66"/>
      <c r="JA2" s="66"/>
      <c r="JB2" s="66"/>
      <c r="JC2" s="66"/>
      <c r="JD2" s="66"/>
      <c r="JE2" s="66"/>
      <c r="JF2" s="66"/>
      <c r="JG2" s="66"/>
      <c r="JH2" s="66"/>
      <c r="JI2" s="66"/>
      <c r="JJ2" s="66"/>
      <c r="JK2" s="66"/>
      <c r="JL2" s="66"/>
      <c r="JM2" s="66"/>
      <c r="JN2" s="66"/>
      <c r="JO2" s="66"/>
      <c r="JP2" s="66"/>
      <c r="JQ2" s="66"/>
      <c r="JR2" s="66"/>
      <c r="JS2" s="66"/>
      <c r="JT2" s="66"/>
      <c r="JU2" s="66"/>
      <c r="JV2" s="66"/>
      <c r="JW2" s="66"/>
      <c r="JX2" s="66"/>
      <c r="JY2" s="66"/>
      <c r="JZ2" s="66"/>
      <c r="KA2" s="66"/>
      <c r="KB2" s="66"/>
      <c r="KC2" s="66"/>
      <c r="KD2" s="66"/>
      <c r="KE2" s="66"/>
      <c r="KF2" s="66"/>
      <c r="KG2" s="66"/>
      <c r="KH2" s="66"/>
      <c r="KI2" s="66"/>
      <c r="KJ2" s="66"/>
      <c r="KK2" s="66"/>
      <c r="KL2" s="66"/>
      <c r="KM2" s="66"/>
      <c r="KN2" s="66"/>
      <c r="KO2" s="66"/>
      <c r="KP2" s="66"/>
      <c r="KQ2" s="66"/>
      <c r="KR2" s="66"/>
      <c r="KS2" s="66"/>
      <c r="KT2" s="66"/>
    </row>
    <row r="3" spans="1:306" ht="39.950000000000003" customHeight="1" x14ac:dyDescent="0.2">
      <c r="A3" s="78" t="s">
        <v>288</v>
      </c>
      <c r="B3" s="78"/>
      <c r="C3" s="78"/>
      <c r="D3" s="78"/>
      <c r="E3" s="78"/>
      <c r="F3" s="78"/>
      <c r="G3" s="78"/>
      <c r="H3" s="78"/>
    </row>
    <row r="5" spans="1:306" ht="25.5" customHeight="1" x14ac:dyDescent="0.2">
      <c r="A5" s="79" t="s">
        <v>284</v>
      </c>
      <c r="B5" s="80"/>
      <c r="C5" s="80"/>
      <c r="D5" s="81"/>
      <c r="F5" s="68" t="s">
        <v>285</v>
      </c>
    </row>
    <row r="6" spans="1:306" ht="15" customHeight="1" x14ac:dyDescent="0.25">
      <c r="A6" s="82"/>
      <c r="B6" s="82"/>
      <c r="C6" s="82"/>
      <c r="D6" s="82"/>
      <c r="F6" s="62"/>
    </row>
    <row r="8" spans="1:306" ht="192.75" customHeight="1" x14ac:dyDescent="0.2">
      <c r="A8" s="2" t="s">
        <v>280</v>
      </c>
      <c r="B8" s="2" t="s">
        <v>0</v>
      </c>
      <c r="C8" s="2" t="s">
        <v>1</v>
      </c>
      <c r="D8" s="2" t="s">
        <v>2</v>
      </c>
      <c r="E8" s="1" t="s">
        <v>3</v>
      </c>
      <c r="F8" s="1" t="s">
        <v>4</v>
      </c>
      <c r="G8" s="2" t="s">
        <v>5</v>
      </c>
      <c r="H8" s="1" t="s">
        <v>6</v>
      </c>
      <c r="I8" s="2" t="s">
        <v>7</v>
      </c>
      <c r="J8" s="2" t="s">
        <v>8</v>
      </c>
      <c r="K8" s="2" t="s">
        <v>9</v>
      </c>
      <c r="L8" s="2" t="s">
        <v>10</v>
      </c>
      <c r="M8" s="2" t="s">
        <v>11</v>
      </c>
      <c r="N8" s="2" t="s">
        <v>12</v>
      </c>
      <c r="O8" s="3" t="s">
        <v>281</v>
      </c>
      <c r="P8" s="3" t="s">
        <v>300</v>
      </c>
      <c r="Q8" s="3" t="s">
        <v>299</v>
      </c>
      <c r="R8" s="3" t="s">
        <v>277</v>
      </c>
      <c r="S8" s="3" t="s">
        <v>13</v>
      </c>
      <c r="T8" s="4" t="s">
        <v>14</v>
      </c>
      <c r="U8" s="28" t="s">
        <v>292</v>
      </c>
      <c r="V8" s="31" t="s">
        <v>293</v>
      </c>
      <c r="W8" s="21" t="s">
        <v>15</v>
      </c>
      <c r="X8" s="21" t="s">
        <v>294</v>
      </c>
      <c r="Y8" s="34" t="s">
        <v>295</v>
      </c>
      <c r="Z8" s="37" t="s">
        <v>16</v>
      </c>
      <c r="AA8" s="38" t="s">
        <v>296</v>
      </c>
      <c r="AB8" s="41" t="s">
        <v>17</v>
      </c>
      <c r="AC8" s="42" t="s">
        <v>18</v>
      </c>
      <c r="AD8" s="43" t="s">
        <v>297</v>
      </c>
      <c r="AE8" s="44" t="s">
        <v>19</v>
      </c>
      <c r="AF8" s="45" t="s">
        <v>20</v>
      </c>
      <c r="AG8" s="45" t="s">
        <v>298</v>
      </c>
      <c r="AH8" s="46" t="s">
        <v>279</v>
      </c>
      <c r="AI8" s="47" t="s">
        <v>289</v>
      </c>
      <c r="AJ8" s="47" t="s">
        <v>291</v>
      </c>
    </row>
    <row r="9" spans="1:306" ht="29.25" customHeight="1" x14ac:dyDescent="0.2">
      <c r="A9" s="5">
        <v>1</v>
      </c>
      <c r="B9" s="5" t="s">
        <v>21</v>
      </c>
      <c r="C9" s="5" t="s">
        <v>22</v>
      </c>
      <c r="D9" s="5" t="s">
        <v>23</v>
      </c>
      <c r="E9" s="5" t="s">
        <v>24</v>
      </c>
      <c r="F9" s="5" t="s">
        <v>25</v>
      </c>
      <c r="G9" s="5" t="s">
        <v>26</v>
      </c>
      <c r="H9" s="5" t="s">
        <v>27</v>
      </c>
      <c r="I9" s="5"/>
      <c r="J9" s="5">
        <v>2</v>
      </c>
      <c r="K9" s="5">
        <v>2</v>
      </c>
      <c r="L9" s="5" t="s">
        <v>28</v>
      </c>
      <c r="M9" s="5">
        <v>1</v>
      </c>
      <c r="N9" s="5" t="s">
        <v>29</v>
      </c>
      <c r="O9" s="5">
        <f>J9*K9</f>
        <v>4</v>
      </c>
      <c r="P9" s="54"/>
      <c r="Q9" s="54"/>
      <c r="R9" s="22">
        <f>(O9*P9)+Q9</f>
        <v>0</v>
      </c>
      <c r="S9" s="5">
        <v>27</v>
      </c>
      <c r="T9" s="5" t="s">
        <v>30</v>
      </c>
      <c r="U9" s="55"/>
      <c r="V9" s="23">
        <f>R9*S9*U9</f>
        <v>0</v>
      </c>
      <c r="W9" s="54"/>
      <c r="X9" s="55"/>
      <c r="Y9" s="23">
        <f>S9*W9*X9</f>
        <v>0</v>
      </c>
      <c r="Z9" s="24"/>
      <c r="AA9" s="29"/>
      <c r="AB9" s="23"/>
      <c r="AC9" s="24"/>
      <c r="AD9" s="29"/>
      <c r="AE9" s="23"/>
      <c r="AF9" s="52"/>
      <c r="AG9" s="48"/>
      <c r="AI9" s="50">
        <f>V9+Y9+AB9+AE9+AH9</f>
        <v>0</v>
      </c>
      <c r="AJ9" s="70">
        <f>(AI9)*(1+($F$6))</f>
        <v>0</v>
      </c>
    </row>
    <row r="10" spans="1:306" ht="29.25" customHeight="1" x14ac:dyDescent="0.2">
      <c r="A10" s="5">
        <v>2</v>
      </c>
      <c r="B10" s="5" t="s">
        <v>21</v>
      </c>
      <c r="C10" s="5" t="s">
        <v>22</v>
      </c>
      <c r="D10" s="5" t="s">
        <v>23</v>
      </c>
      <c r="E10" s="5" t="s">
        <v>31</v>
      </c>
      <c r="F10" s="5" t="s">
        <v>32</v>
      </c>
      <c r="G10" s="5" t="s">
        <v>26</v>
      </c>
      <c r="H10" s="5"/>
      <c r="I10" s="5"/>
      <c r="J10" s="5"/>
      <c r="K10" s="5"/>
      <c r="L10" s="5"/>
      <c r="M10" s="5"/>
      <c r="N10" s="5"/>
      <c r="O10" s="5"/>
      <c r="P10" s="24"/>
      <c r="Q10" s="24"/>
      <c r="R10" s="24"/>
      <c r="S10" s="5"/>
      <c r="T10" s="5"/>
      <c r="U10" s="29"/>
      <c r="V10" s="23"/>
      <c r="W10" s="24"/>
      <c r="X10" s="29"/>
      <c r="Y10" s="23"/>
      <c r="Z10" s="24"/>
      <c r="AA10" s="29"/>
      <c r="AB10" s="23"/>
      <c r="AC10" s="24"/>
      <c r="AD10" s="29"/>
      <c r="AE10" s="23"/>
      <c r="AF10" s="58"/>
      <c r="AG10" s="59"/>
      <c r="AH10" s="23">
        <f>AF10*AG10</f>
        <v>0</v>
      </c>
      <c r="AI10" s="50">
        <f t="shared" ref="AI10:AI73" si="0">V10+Y10+AB10+AE10+AH10</f>
        <v>0</v>
      </c>
      <c r="AJ10" s="70">
        <f t="shared" ref="AJ10:AJ73" si="1">(AI10)*(1+($F$6))</f>
        <v>0</v>
      </c>
    </row>
    <row r="11" spans="1:306" ht="29.25" customHeight="1" x14ac:dyDescent="0.2">
      <c r="A11" s="5">
        <v>3</v>
      </c>
      <c r="B11" s="5" t="s">
        <v>21</v>
      </c>
      <c r="C11" s="5" t="s">
        <v>22</v>
      </c>
      <c r="D11" s="5" t="s">
        <v>23</v>
      </c>
      <c r="E11" s="5" t="s">
        <v>43</v>
      </c>
      <c r="F11" s="5" t="s">
        <v>44</v>
      </c>
      <c r="G11" s="5" t="s">
        <v>26</v>
      </c>
      <c r="H11" s="5" t="s">
        <v>27</v>
      </c>
      <c r="I11" s="5"/>
      <c r="J11" s="5">
        <v>1</v>
      </c>
      <c r="K11" s="5">
        <v>1</v>
      </c>
      <c r="L11" s="5" t="s">
        <v>41</v>
      </c>
      <c r="M11" s="5" t="s">
        <v>45</v>
      </c>
      <c r="N11" s="5" t="s">
        <v>45</v>
      </c>
      <c r="O11" s="5">
        <f>J11*K11</f>
        <v>1</v>
      </c>
      <c r="P11" s="54"/>
      <c r="Q11" s="22"/>
      <c r="R11" s="22">
        <f>(O11*P11)</f>
        <v>0</v>
      </c>
      <c r="S11" s="5">
        <v>1</v>
      </c>
      <c r="T11" s="5" t="s">
        <v>46</v>
      </c>
      <c r="U11" s="55"/>
      <c r="V11" s="23">
        <f>R11*S11*U11</f>
        <v>0</v>
      </c>
      <c r="W11" s="54"/>
      <c r="X11" s="55"/>
      <c r="Y11" s="23">
        <f>S11*W11*X11</f>
        <v>0</v>
      </c>
      <c r="Z11" s="24"/>
      <c r="AA11" s="29"/>
      <c r="AB11" s="23"/>
      <c r="AC11" s="24"/>
      <c r="AD11" s="29"/>
      <c r="AE11" s="23"/>
      <c r="AF11" s="52"/>
      <c r="AG11" s="48"/>
      <c r="AH11" s="48"/>
      <c r="AI11" s="50">
        <f t="shared" si="0"/>
        <v>0</v>
      </c>
      <c r="AJ11" s="70">
        <f t="shared" si="1"/>
        <v>0</v>
      </c>
    </row>
    <row r="12" spans="1:306" ht="29.25" customHeight="1" x14ac:dyDescent="0.2">
      <c r="A12" s="5">
        <v>4</v>
      </c>
      <c r="B12" s="5" t="s">
        <v>21</v>
      </c>
      <c r="C12" s="5" t="s">
        <v>22</v>
      </c>
      <c r="D12" s="5" t="s">
        <v>23</v>
      </c>
      <c r="E12" s="5" t="s">
        <v>33</v>
      </c>
      <c r="F12" s="5" t="s">
        <v>34</v>
      </c>
      <c r="G12" s="5" t="s">
        <v>26</v>
      </c>
      <c r="H12" s="5"/>
      <c r="I12" s="5"/>
      <c r="J12" s="5"/>
      <c r="K12" s="5"/>
      <c r="L12" s="5"/>
      <c r="M12" s="5"/>
      <c r="N12" s="5"/>
      <c r="O12" s="5"/>
      <c r="P12" s="24"/>
      <c r="Q12" s="24"/>
      <c r="R12" s="24"/>
      <c r="S12" s="5"/>
      <c r="T12" s="5"/>
      <c r="U12" s="29"/>
      <c r="V12" s="23"/>
      <c r="W12" s="24"/>
      <c r="X12" s="29"/>
      <c r="Y12" s="35"/>
      <c r="Z12" s="57"/>
      <c r="AA12" s="55"/>
      <c r="AB12" s="23">
        <f>Z12*AA12</f>
        <v>0</v>
      </c>
      <c r="AC12" s="25"/>
      <c r="AD12" s="23"/>
      <c r="AE12" s="23"/>
      <c r="AF12" s="52"/>
      <c r="AG12" s="48"/>
      <c r="AH12" s="48"/>
      <c r="AI12" s="50">
        <f t="shared" si="0"/>
        <v>0</v>
      </c>
      <c r="AJ12" s="70">
        <f t="shared" si="1"/>
        <v>0</v>
      </c>
    </row>
    <row r="13" spans="1:306" ht="29.25" customHeight="1" x14ac:dyDescent="0.2">
      <c r="A13" s="5">
        <v>5</v>
      </c>
      <c r="B13" s="5" t="s">
        <v>21</v>
      </c>
      <c r="C13" s="5" t="s">
        <v>22</v>
      </c>
      <c r="D13" s="5" t="s">
        <v>23</v>
      </c>
      <c r="E13" s="5" t="s">
        <v>35</v>
      </c>
      <c r="F13" s="5" t="s">
        <v>36</v>
      </c>
      <c r="G13" s="5" t="s">
        <v>26</v>
      </c>
      <c r="H13" s="5"/>
      <c r="I13" s="5"/>
      <c r="J13" s="5"/>
      <c r="K13" s="5"/>
      <c r="L13" s="5"/>
      <c r="M13" s="5"/>
      <c r="N13" s="5"/>
      <c r="O13" s="5"/>
      <c r="P13" s="24"/>
      <c r="Q13" s="24"/>
      <c r="R13" s="24"/>
      <c r="S13" s="5"/>
      <c r="T13" s="5"/>
      <c r="U13" s="29"/>
      <c r="V13" s="23"/>
      <c r="W13" s="24"/>
      <c r="X13" s="29"/>
      <c r="Y13" s="35"/>
      <c r="Z13" s="57"/>
      <c r="AA13" s="55"/>
      <c r="AB13" s="23">
        <f>Z13*AA13</f>
        <v>0</v>
      </c>
      <c r="AC13" s="25"/>
      <c r="AD13" s="23"/>
      <c r="AE13" s="23"/>
      <c r="AF13" s="52"/>
      <c r="AG13" s="48"/>
      <c r="AH13" s="48"/>
      <c r="AI13" s="50">
        <f t="shared" si="0"/>
        <v>0</v>
      </c>
      <c r="AJ13" s="70">
        <f t="shared" si="1"/>
        <v>0</v>
      </c>
    </row>
    <row r="14" spans="1:306" ht="29.25" customHeight="1" x14ac:dyDescent="0.2">
      <c r="A14" s="5">
        <v>6</v>
      </c>
      <c r="B14" s="5" t="s">
        <v>21</v>
      </c>
      <c r="C14" s="5" t="s">
        <v>37</v>
      </c>
      <c r="D14" s="5" t="s">
        <v>38</v>
      </c>
      <c r="E14" s="5" t="s">
        <v>31</v>
      </c>
      <c r="F14" s="5" t="s">
        <v>25</v>
      </c>
      <c r="G14" s="5" t="s">
        <v>26</v>
      </c>
      <c r="H14" s="5" t="s">
        <v>39</v>
      </c>
      <c r="I14" s="5" t="s">
        <v>40</v>
      </c>
      <c r="J14" s="5">
        <v>1</v>
      </c>
      <c r="K14" s="5">
        <v>4</v>
      </c>
      <c r="L14" s="5" t="s">
        <v>41</v>
      </c>
      <c r="M14" s="5">
        <v>1</v>
      </c>
      <c r="N14" s="5" t="s">
        <v>42</v>
      </c>
      <c r="O14" s="5">
        <f>J14*K14</f>
        <v>4</v>
      </c>
      <c r="P14" s="54"/>
      <c r="Q14" s="54"/>
      <c r="R14" s="22">
        <f t="shared" ref="R14:R15" si="2">(O14*P14)+Q14</f>
        <v>0</v>
      </c>
      <c r="S14" s="5">
        <v>3</v>
      </c>
      <c r="T14" s="5" t="s">
        <v>30</v>
      </c>
      <c r="U14" s="55"/>
      <c r="V14" s="23">
        <f t="shared" ref="V14:V16" si="3">R14*S14*U14</f>
        <v>0</v>
      </c>
      <c r="W14" s="54"/>
      <c r="X14" s="55"/>
      <c r="Y14" s="23">
        <f>S14*W14*X14</f>
        <v>0</v>
      </c>
      <c r="Z14" s="24"/>
      <c r="AA14" s="29"/>
      <c r="AB14" s="23"/>
      <c r="AC14" s="24"/>
      <c r="AD14" s="29"/>
      <c r="AE14" s="23"/>
      <c r="AF14" s="52"/>
      <c r="AG14" s="48"/>
      <c r="AH14" s="48"/>
      <c r="AI14" s="50">
        <f t="shared" si="0"/>
        <v>0</v>
      </c>
      <c r="AJ14" s="70">
        <f t="shared" si="1"/>
        <v>0</v>
      </c>
    </row>
    <row r="15" spans="1:306" ht="29.25" customHeight="1" x14ac:dyDescent="0.2">
      <c r="A15" s="5">
        <v>7</v>
      </c>
      <c r="B15" s="5" t="s">
        <v>21</v>
      </c>
      <c r="C15" s="5" t="s">
        <v>37</v>
      </c>
      <c r="D15" s="5" t="s">
        <v>38</v>
      </c>
      <c r="E15" s="5" t="s">
        <v>24</v>
      </c>
      <c r="F15" s="5" t="s">
        <v>25</v>
      </c>
      <c r="G15" s="5" t="s">
        <v>26</v>
      </c>
      <c r="H15" s="5" t="s">
        <v>39</v>
      </c>
      <c r="I15" s="5" t="s">
        <v>40</v>
      </c>
      <c r="J15" s="5">
        <v>1</v>
      </c>
      <c r="K15" s="5">
        <v>4</v>
      </c>
      <c r="L15" s="5" t="s">
        <v>41</v>
      </c>
      <c r="M15" s="5">
        <v>1</v>
      </c>
      <c r="N15" s="5" t="s">
        <v>42</v>
      </c>
      <c r="O15" s="5">
        <f>J15*K15</f>
        <v>4</v>
      </c>
      <c r="P15" s="54"/>
      <c r="Q15" s="54"/>
      <c r="R15" s="22">
        <f t="shared" si="2"/>
        <v>0</v>
      </c>
      <c r="S15" s="5">
        <v>14</v>
      </c>
      <c r="T15" s="5" t="s">
        <v>30</v>
      </c>
      <c r="U15" s="55"/>
      <c r="V15" s="23">
        <f t="shared" si="3"/>
        <v>0</v>
      </c>
      <c r="W15" s="54"/>
      <c r="X15" s="55"/>
      <c r="Y15" s="23">
        <f>S15*W15*X15</f>
        <v>0</v>
      </c>
      <c r="Z15" s="24"/>
      <c r="AA15" s="29"/>
      <c r="AB15" s="23"/>
      <c r="AC15" s="24"/>
      <c r="AD15" s="29"/>
      <c r="AE15" s="23"/>
      <c r="AF15" s="52"/>
      <c r="AG15" s="48"/>
      <c r="AH15" s="48"/>
      <c r="AI15" s="50">
        <f t="shared" si="0"/>
        <v>0</v>
      </c>
      <c r="AJ15" s="70">
        <f t="shared" si="1"/>
        <v>0</v>
      </c>
    </row>
    <row r="16" spans="1:306" ht="29.25" customHeight="1" x14ac:dyDescent="0.2">
      <c r="A16" s="5">
        <v>8</v>
      </c>
      <c r="B16" s="5" t="s">
        <v>21</v>
      </c>
      <c r="C16" s="5" t="s">
        <v>37</v>
      </c>
      <c r="D16" s="5" t="s">
        <v>38</v>
      </c>
      <c r="E16" s="5" t="s">
        <v>43</v>
      </c>
      <c r="F16" s="5" t="s">
        <v>44</v>
      </c>
      <c r="G16" s="5" t="s">
        <v>26</v>
      </c>
      <c r="H16" s="5" t="s">
        <v>39</v>
      </c>
      <c r="I16" s="5"/>
      <c r="J16" s="5">
        <v>1</v>
      </c>
      <c r="K16" s="5">
        <v>1</v>
      </c>
      <c r="L16" s="5" t="s">
        <v>41</v>
      </c>
      <c r="M16" s="5" t="s">
        <v>45</v>
      </c>
      <c r="N16" s="5" t="s">
        <v>45</v>
      </c>
      <c r="O16" s="5">
        <f>J16*K16</f>
        <v>1</v>
      </c>
      <c r="P16" s="54"/>
      <c r="Q16" s="22"/>
      <c r="R16" s="22">
        <f>(O16*P16)</f>
        <v>0</v>
      </c>
      <c r="S16" s="5">
        <v>2</v>
      </c>
      <c r="T16" s="5" t="s">
        <v>46</v>
      </c>
      <c r="U16" s="55"/>
      <c r="V16" s="23">
        <f t="shared" si="3"/>
        <v>0</v>
      </c>
      <c r="W16" s="54"/>
      <c r="X16" s="55"/>
      <c r="Y16" s="23">
        <f>S16*W16*X16</f>
        <v>0</v>
      </c>
      <c r="Z16" s="24"/>
      <c r="AA16" s="29"/>
      <c r="AB16" s="23"/>
      <c r="AC16" s="24"/>
      <c r="AD16" s="29"/>
      <c r="AE16" s="23"/>
      <c r="AF16" s="52"/>
      <c r="AG16" s="48"/>
      <c r="AH16" s="48"/>
      <c r="AI16" s="50">
        <f t="shared" si="0"/>
        <v>0</v>
      </c>
      <c r="AJ16" s="70">
        <f t="shared" si="1"/>
        <v>0</v>
      </c>
    </row>
    <row r="17" spans="1:36" ht="29.25" customHeight="1" x14ac:dyDescent="0.2">
      <c r="A17" s="5">
        <v>9</v>
      </c>
      <c r="B17" s="5" t="s">
        <v>21</v>
      </c>
      <c r="C17" s="5" t="s">
        <v>37</v>
      </c>
      <c r="D17" s="5" t="s">
        <v>38</v>
      </c>
      <c r="E17" s="5" t="s">
        <v>33</v>
      </c>
      <c r="F17" s="5" t="s">
        <v>34</v>
      </c>
      <c r="G17" s="5" t="s">
        <v>26</v>
      </c>
      <c r="H17" s="5"/>
      <c r="I17" s="5"/>
      <c r="J17" s="5"/>
      <c r="K17" s="5"/>
      <c r="L17" s="5"/>
      <c r="M17" s="5"/>
      <c r="N17" s="5"/>
      <c r="O17" s="5"/>
      <c r="P17" s="24"/>
      <c r="Q17" s="24"/>
      <c r="R17" s="24"/>
      <c r="S17" s="5"/>
      <c r="T17" s="5"/>
      <c r="U17" s="29"/>
      <c r="V17" s="23"/>
      <c r="W17" s="24"/>
      <c r="X17" s="29"/>
      <c r="Y17" s="35"/>
      <c r="Z17" s="57"/>
      <c r="AA17" s="55"/>
      <c r="AB17" s="23">
        <f t="shared" ref="AB17:AB18" si="4">Z17*AA17</f>
        <v>0</v>
      </c>
      <c r="AC17" s="25"/>
      <c r="AD17" s="23"/>
      <c r="AE17" s="23"/>
      <c r="AF17" s="52"/>
      <c r="AG17" s="48"/>
      <c r="AH17" s="48"/>
      <c r="AI17" s="50">
        <f t="shared" si="0"/>
        <v>0</v>
      </c>
      <c r="AJ17" s="70">
        <f t="shared" si="1"/>
        <v>0</v>
      </c>
    </row>
    <row r="18" spans="1:36" ht="29.25" customHeight="1" x14ac:dyDescent="0.2">
      <c r="A18" s="5">
        <v>10</v>
      </c>
      <c r="B18" s="5" t="s">
        <v>21</v>
      </c>
      <c r="C18" s="5" t="s">
        <v>37</v>
      </c>
      <c r="D18" s="5" t="s">
        <v>38</v>
      </c>
      <c r="E18" s="5" t="s">
        <v>35</v>
      </c>
      <c r="F18" s="5" t="s">
        <v>36</v>
      </c>
      <c r="G18" s="5" t="s">
        <v>26</v>
      </c>
      <c r="H18" s="5"/>
      <c r="I18" s="5"/>
      <c r="J18" s="5"/>
      <c r="K18" s="5"/>
      <c r="L18" s="5"/>
      <c r="M18" s="5"/>
      <c r="N18" s="5"/>
      <c r="O18" s="5"/>
      <c r="P18" s="24"/>
      <c r="Q18" s="24"/>
      <c r="R18" s="24"/>
      <c r="S18" s="5"/>
      <c r="T18" s="5"/>
      <c r="U18" s="29"/>
      <c r="V18" s="23"/>
      <c r="W18" s="24"/>
      <c r="X18" s="29"/>
      <c r="Y18" s="35"/>
      <c r="Z18" s="57"/>
      <c r="AA18" s="55"/>
      <c r="AB18" s="23">
        <f t="shared" si="4"/>
        <v>0</v>
      </c>
      <c r="AC18" s="25"/>
      <c r="AD18" s="23"/>
      <c r="AE18" s="23"/>
      <c r="AF18" s="52"/>
      <c r="AG18" s="48"/>
      <c r="AH18" s="48"/>
      <c r="AI18" s="50">
        <f t="shared" si="0"/>
        <v>0</v>
      </c>
      <c r="AJ18" s="70">
        <f t="shared" si="1"/>
        <v>0</v>
      </c>
    </row>
    <row r="19" spans="1:36" ht="29.25" customHeight="1" x14ac:dyDescent="0.2">
      <c r="A19" s="5">
        <v>11</v>
      </c>
      <c r="B19" s="5" t="s">
        <v>47</v>
      </c>
      <c r="C19" s="5" t="s">
        <v>48</v>
      </c>
      <c r="D19" s="5" t="s">
        <v>49</v>
      </c>
      <c r="E19" s="5" t="s">
        <v>31</v>
      </c>
      <c r="F19" s="5" t="s">
        <v>25</v>
      </c>
      <c r="G19" s="5" t="s">
        <v>26</v>
      </c>
      <c r="H19" s="5" t="s">
        <v>50</v>
      </c>
      <c r="I19" s="5"/>
      <c r="J19" s="5">
        <v>2</v>
      </c>
      <c r="K19" s="5">
        <v>1</v>
      </c>
      <c r="L19" s="5" t="s">
        <v>51</v>
      </c>
      <c r="M19" s="5">
        <v>1</v>
      </c>
      <c r="N19" s="5" t="s">
        <v>45</v>
      </c>
      <c r="O19" s="5">
        <f>J19*K19</f>
        <v>2</v>
      </c>
      <c r="P19" s="54"/>
      <c r="Q19" s="54"/>
      <c r="R19" s="22">
        <f t="shared" ref="R19:R20" si="5">(O19*P19)+Q19</f>
        <v>0</v>
      </c>
      <c r="S19" s="5">
        <v>1</v>
      </c>
      <c r="T19" s="5" t="s">
        <v>30</v>
      </c>
      <c r="U19" s="55"/>
      <c r="V19" s="23">
        <f t="shared" ref="V19:V20" si="6">R19*S19*U19</f>
        <v>0</v>
      </c>
      <c r="W19" s="54"/>
      <c r="X19" s="55"/>
      <c r="Y19" s="23">
        <f>S19*W19*X19</f>
        <v>0</v>
      </c>
      <c r="Z19" s="24"/>
      <c r="AA19" s="29"/>
      <c r="AB19" s="23"/>
      <c r="AC19" s="24"/>
      <c r="AD19" s="29"/>
      <c r="AE19" s="23"/>
      <c r="AF19" s="52"/>
      <c r="AG19" s="48"/>
      <c r="AH19" s="48"/>
      <c r="AI19" s="50">
        <f t="shared" si="0"/>
        <v>0</v>
      </c>
      <c r="AJ19" s="70">
        <f t="shared" si="1"/>
        <v>0</v>
      </c>
    </row>
    <row r="20" spans="1:36" ht="29.25" customHeight="1" x14ac:dyDescent="0.2">
      <c r="A20" s="5">
        <v>12</v>
      </c>
      <c r="B20" s="5" t="s">
        <v>47</v>
      </c>
      <c r="C20" s="5" t="s">
        <v>48</v>
      </c>
      <c r="D20" s="5" t="s">
        <v>49</v>
      </c>
      <c r="E20" s="5" t="s">
        <v>24</v>
      </c>
      <c r="F20" s="5" t="s">
        <v>25</v>
      </c>
      <c r="G20" s="5" t="s">
        <v>26</v>
      </c>
      <c r="H20" s="5" t="s">
        <v>50</v>
      </c>
      <c r="I20" s="5"/>
      <c r="J20" s="5">
        <v>1</v>
      </c>
      <c r="K20" s="5">
        <v>1</v>
      </c>
      <c r="L20" s="5" t="s">
        <v>51</v>
      </c>
      <c r="M20" s="5">
        <v>1</v>
      </c>
      <c r="N20" s="5" t="s">
        <v>45</v>
      </c>
      <c r="O20" s="5">
        <f>J20*K20</f>
        <v>1</v>
      </c>
      <c r="P20" s="54"/>
      <c r="Q20" s="54"/>
      <c r="R20" s="22">
        <f t="shared" si="5"/>
        <v>0</v>
      </c>
      <c r="S20" s="5">
        <v>3</v>
      </c>
      <c r="T20" s="5" t="s">
        <v>30</v>
      </c>
      <c r="U20" s="55"/>
      <c r="V20" s="23">
        <f t="shared" si="6"/>
        <v>0</v>
      </c>
      <c r="W20" s="54"/>
      <c r="X20" s="55"/>
      <c r="Y20" s="23">
        <f>S20*W20*X20</f>
        <v>0</v>
      </c>
      <c r="Z20" s="24"/>
      <c r="AA20" s="29"/>
      <c r="AB20" s="23"/>
      <c r="AC20" s="24"/>
      <c r="AD20" s="29"/>
      <c r="AE20" s="23"/>
      <c r="AF20" s="52"/>
      <c r="AG20" s="48"/>
      <c r="AH20" s="48"/>
      <c r="AI20" s="50">
        <f t="shared" si="0"/>
        <v>0</v>
      </c>
      <c r="AJ20" s="70">
        <f t="shared" si="1"/>
        <v>0</v>
      </c>
    </row>
    <row r="21" spans="1:36" ht="29.25" customHeight="1" x14ac:dyDescent="0.2">
      <c r="A21" s="5">
        <v>13</v>
      </c>
      <c r="B21" s="5" t="s">
        <v>47</v>
      </c>
      <c r="C21" s="5" t="s">
        <v>48</v>
      </c>
      <c r="D21" s="5" t="s">
        <v>49</v>
      </c>
      <c r="E21" s="5" t="s">
        <v>33</v>
      </c>
      <c r="F21" s="5" t="s">
        <v>34</v>
      </c>
      <c r="G21" s="5" t="s">
        <v>26</v>
      </c>
      <c r="H21" s="5"/>
      <c r="I21" s="5"/>
      <c r="J21" s="5"/>
      <c r="K21" s="5"/>
      <c r="L21" s="5"/>
      <c r="M21" s="5"/>
      <c r="N21" s="5"/>
      <c r="O21" s="5"/>
      <c r="P21" s="24"/>
      <c r="Q21" s="24"/>
      <c r="R21" s="24"/>
      <c r="S21" s="5"/>
      <c r="T21" s="5"/>
      <c r="U21" s="29"/>
      <c r="V21" s="23"/>
      <c r="W21" s="24"/>
      <c r="X21" s="29"/>
      <c r="Y21" s="35"/>
      <c r="Z21" s="57"/>
      <c r="AA21" s="55"/>
      <c r="AB21" s="23">
        <f t="shared" ref="AB21:AB22" si="7">Z21*AA21</f>
        <v>0</v>
      </c>
      <c r="AC21" s="25"/>
      <c r="AD21" s="23"/>
      <c r="AE21" s="23"/>
      <c r="AF21" s="52"/>
      <c r="AG21" s="48"/>
      <c r="AH21" s="48"/>
      <c r="AI21" s="50">
        <f t="shared" si="0"/>
        <v>0</v>
      </c>
      <c r="AJ21" s="70">
        <f t="shared" si="1"/>
        <v>0</v>
      </c>
    </row>
    <row r="22" spans="1:36" ht="29.25" customHeight="1" x14ac:dyDescent="0.2">
      <c r="A22" s="5">
        <v>14</v>
      </c>
      <c r="B22" s="5" t="s">
        <v>47</v>
      </c>
      <c r="C22" s="5" t="s">
        <v>48</v>
      </c>
      <c r="D22" s="5" t="s">
        <v>49</v>
      </c>
      <c r="E22" s="5" t="s">
        <v>35</v>
      </c>
      <c r="F22" s="5" t="s">
        <v>36</v>
      </c>
      <c r="G22" s="5" t="s">
        <v>26</v>
      </c>
      <c r="H22" s="5"/>
      <c r="I22" s="5"/>
      <c r="J22" s="5"/>
      <c r="K22" s="5"/>
      <c r="L22" s="5"/>
      <c r="M22" s="5"/>
      <c r="N22" s="5"/>
      <c r="O22" s="5"/>
      <c r="P22" s="24"/>
      <c r="Q22" s="24"/>
      <c r="R22" s="24"/>
      <c r="S22" s="5"/>
      <c r="T22" s="5"/>
      <c r="U22" s="29"/>
      <c r="V22" s="23"/>
      <c r="W22" s="24"/>
      <c r="X22" s="29"/>
      <c r="Y22" s="35"/>
      <c r="Z22" s="57"/>
      <c r="AA22" s="55"/>
      <c r="AB22" s="23">
        <f t="shared" si="7"/>
        <v>0</v>
      </c>
      <c r="AC22" s="25"/>
      <c r="AD22" s="23"/>
      <c r="AE22" s="23"/>
      <c r="AF22" s="52"/>
      <c r="AG22" s="48"/>
      <c r="AH22" s="48"/>
      <c r="AI22" s="50">
        <f t="shared" si="0"/>
        <v>0</v>
      </c>
      <c r="AJ22" s="70">
        <f t="shared" si="1"/>
        <v>0</v>
      </c>
    </row>
    <row r="23" spans="1:36" ht="29.25" customHeight="1" x14ac:dyDescent="0.2">
      <c r="A23" s="5">
        <v>15</v>
      </c>
      <c r="B23" s="5" t="s">
        <v>52</v>
      </c>
      <c r="C23" s="5" t="s">
        <v>53</v>
      </c>
      <c r="D23" s="5" t="s">
        <v>54</v>
      </c>
      <c r="E23" s="5" t="s">
        <v>31</v>
      </c>
      <c r="F23" s="5" t="s">
        <v>25</v>
      </c>
      <c r="G23" s="5" t="s">
        <v>26</v>
      </c>
      <c r="H23" s="5" t="s">
        <v>55</v>
      </c>
      <c r="I23" s="5" t="s">
        <v>40</v>
      </c>
      <c r="J23" s="5">
        <v>2</v>
      </c>
      <c r="K23" s="5">
        <v>1</v>
      </c>
      <c r="L23" s="5" t="s">
        <v>56</v>
      </c>
      <c r="M23" s="5">
        <v>1</v>
      </c>
      <c r="N23" s="5" t="s">
        <v>57</v>
      </c>
      <c r="O23" s="5">
        <f>J23*K23</f>
        <v>2</v>
      </c>
      <c r="P23" s="54"/>
      <c r="Q23" s="54"/>
      <c r="R23" s="22">
        <f t="shared" ref="R23:R24" si="8">(O23*P23)+Q23</f>
        <v>0</v>
      </c>
      <c r="S23" s="5">
        <v>5</v>
      </c>
      <c r="T23" s="5" t="s">
        <v>30</v>
      </c>
      <c r="U23" s="55"/>
      <c r="V23" s="23">
        <f t="shared" ref="V23:V25" si="9">R23*S23*U23</f>
        <v>0</v>
      </c>
      <c r="W23" s="54"/>
      <c r="X23" s="55"/>
      <c r="Y23" s="23">
        <f>S23*W23*X23</f>
        <v>0</v>
      </c>
      <c r="Z23" s="24"/>
      <c r="AA23" s="29"/>
      <c r="AB23" s="23"/>
      <c r="AC23" s="24"/>
      <c r="AD23" s="29"/>
      <c r="AE23" s="23"/>
      <c r="AF23" s="52"/>
      <c r="AG23" s="48"/>
      <c r="AH23" s="48"/>
      <c r="AI23" s="50">
        <f t="shared" si="0"/>
        <v>0</v>
      </c>
      <c r="AJ23" s="70">
        <f t="shared" si="1"/>
        <v>0</v>
      </c>
    </row>
    <row r="24" spans="1:36" ht="29.25" customHeight="1" x14ac:dyDescent="0.2">
      <c r="A24" s="5">
        <v>16</v>
      </c>
      <c r="B24" s="5" t="s">
        <v>52</v>
      </c>
      <c r="C24" s="5" t="s">
        <v>53</v>
      </c>
      <c r="D24" s="5" t="s">
        <v>54</v>
      </c>
      <c r="E24" s="5" t="s">
        <v>24</v>
      </c>
      <c r="F24" s="5" t="s">
        <v>25</v>
      </c>
      <c r="G24" s="5" t="s">
        <v>26</v>
      </c>
      <c r="H24" s="5" t="s">
        <v>55</v>
      </c>
      <c r="I24" s="5" t="s">
        <v>40</v>
      </c>
      <c r="J24" s="5">
        <v>1</v>
      </c>
      <c r="K24" s="5">
        <v>1</v>
      </c>
      <c r="L24" s="5" t="s">
        <v>56</v>
      </c>
      <c r="M24" s="5">
        <v>1</v>
      </c>
      <c r="N24" s="5" t="s">
        <v>57</v>
      </c>
      <c r="O24" s="5">
        <f>J24*K24</f>
        <v>1</v>
      </c>
      <c r="P24" s="54"/>
      <c r="Q24" s="54"/>
      <c r="R24" s="22">
        <f t="shared" si="8"/>
        <v>0</v>
      </c>
      <c r="S24" s="5">
        <v>48</v>
      </c>
      <c r="T24" s="5" t="s">
        <v>30</v>
      </c>
      <c r="U24" s="55"/>
      <c r="V24" s="23">
        <f t="shared" si="9"/>
        <v>0</v>
      </c>
      <c r="W24" s="54"/>
      <c r="X24" s="55"/>
      <c r="Y24" s="23">
        <f>S24*W24*X24</f>
        <v>0</v>
      </c>
      <c r="Z24" s="24"/>
      <c r="AA24" s="29"/>
      <c r="AB24" s="23"/>
      <c r="AC24" s="24"/>
      <c r="AD24" s="29"/>
      <c r="AE24" s="23"/>
      <c r="AF24" s="52"/>
      <c r="AG24" s="48"/>
      <c r="AH24" s="48"/>
      <c r="AI24" s="50">
        <f t="shared" si="0"/>
        <v>0</v>
      </c>
      <c r="AJ24" s="70">
        <f t="shared" si="1"/>
        <v>0</v>
      </c>
    </row>
    <row r="25" spans="1:36" ht="29.25" customHeight="1" x14ac:dyDescent="0.2">
      <c r="A25" s="5">
        <v>17</v>
      </c>
      <c r="B25" s="5" t="s">
        <v>52</v>
      </c>
      <c r="C25" s="5" t="s">
        <v>53</v>
      </c>
      <c r="D25" s="5" t="s">
        <v>54</v>
      </c>
      <c r="E25" s="5" t="s">
        <v>43</v>
      </c>
      <c r="F25" s="5" t="s">
        <v>44</v>
      </c>
      <c r="G25" s="5" t="s">
        <v>26</v>
      </c>
      <c r="H25" s="5" t="s">
        <v>58</v>
      </c>
      <c r="I25" s="5" t="s">
        <v>45</v>
      </c>
      <c r="J25" s="5">
        <v>1</v>
      </c>
      <c r="K25" s="5">
        <v>1</v>
      </c>
      <c r="L25" s="5" t="s">
        <v>56</v>
      </c>
      <c r="M25" s="5" t="s">
        <v>45</v>
      </c>
      <c r="N25" s="5" t="s">
        <v>45</v>
      </c>
      <c r="O25" s="5">
        <f>J25*K25</f>
        <v>1</v>
      </c>
      <c r="P25" s="54"/>
      <c r="Q25" s="22"/>
      <c r="R25" s="22">
        <f>(O25*P25)</f>
        <v>0</v>
      </c>
      <c r="S25" s="5">
        <v>14</v>
      </c>
      <c r="T25" s="5" t="s">
        <v>46</v>
      </c>
      <c r="U25" s="55"/>
      <c r="V25" s="23">
        <f t="shared" si="9"/>
        <v>0</v>
      </c>
      <c r="W25" s="54"/>
      <c r="X25" s="55"/>
      <c r="Y25" s="23">
        <f>S25*W25*X25</f>
        <v>0</v>
      </c>
      <c r="Z25" s="24"/>
      <c r="AA25" s="29"/>
      <c r="AB25" s="23"/>
      <c r="AC25" s="24"/>
      <c r="AD25" s="29"/>
      <c r="AE25" s="23"/>
      <c r="AF25" s="52"/>
      <c r="AG25" s="48"/>
      <c r="AH25" s="48"/>
      <c r="AI25" s="50">
        <f t="shared" si="0"/>
        <v>0</v>
      </c>
      <c r="AJ25" s="70">
        <f t="shared" si="1"/>
        <v>0</v>
      </c>
    </row>
    <row r="26" spans="1:36" ht="29.25" customHeight="1" x14ac:dyDescent="0.2">
      <c r="A26" s="5">
        <v>18</v>
      </c>
      <c r="B26" s="5" t="s">
        <v>52</v>
      </c>
      <c r="C26" s="5" t="s">
        <v>53</v>
      </c>
      <c r="D26" s="5" t="s">
        <v>54</v>
      </c>
      <c r="E26" s="5" t="s">
        <v>33</v>
      </c>
      <c r="F26" s="5" t="s">
        <v>34</v>
      </c>
      <c r="G26" s="5" t="s">
        <v>26</v>
      </c>
      <c r="H26" s="5"/>
      <c r="I26" s="5"/>
      <c r="J26" s="5"/>
      <c r="K26" s="5"/>
      <c r="L26" s="5"/>
      <c r="M26" s="5"/>
      <c r="N26" s="5"/>
      <c r="O26" s="5"/>
      <c r="P26" s="24"/>
      <c r="Q26" s="24"/>
      <c r="R26" s="24"/>
      <c r="S26" s="5"/>
      <c r="T26" s="5"/>
      <c r="U26" s="29"/>
      <c r="V26" s="23"/>
      <c r="W26" s="24"/>
      <c r="X26" s="29"/>
      <c r="Y26" s="35"/>
      <c r="Z26" s="57"/>
      <c r="AA26" s="55"/>
      <c r="AB26" s="23">
        <f t="shared" ref="AB26:AB27" si="10">Z26*AA26</f>
        <v>0</v>
      </c>
      <c r="AC26" s="25"/>
      <c r="AD26" s="23"/>
      <c r="AE26" s="23"/>
      <c r="AF26" s="52"/>
      <c r="AG26" s="48"/>
      <c r="AH26" s="48"/>
      <c r="AI26" s="50">
        <f t="shared" si="0"/>
        <v>0</v>
      </c>
      <c r="AJ26" s="70">
        <f t="shared" si="1"/>
        <v>0</v>
      </c>
    </row>
    <row r="27" spans="1:36" ht="29.25" customHeight="1" x14ac:dyDescent="0.2">
      <c r="A27" s="5">
        <v>19</v>
      </c>
      <c r="B27" s="5" t="s">
        <v>52</v>
      </c>
      <c r="C27" s="5" t="s">
        <v>53</v>
      </c>
      <c r="D27" s="5" t="s">
        <v>54</v>
      </c>
      <c r="E27" s="5" t="s">
        <v>35</v>
      </c>
      <c r="F27" s="5" t="s">
        <v>36</v>
      </c>
      <c r="G27" s="5" t="s">
        <v>26</v>
      </c>
      <c r="H27" s="5"/>
      <c r="I27" s="5"/>
      <c r="J27" s="5"/>
      <c r="K27" s="5"/>
      <c r="L27" s="5"/>
      <c r="M27" s="5"/>
      <c r="N27" s="5"/>
      <c r="O27" s="5"/>
      <c r="P27" s="24"/>
      <c r="Q27" s="24"/>
      <c r="R27" s="24"/>
      <c r="S27" s="5"/>
      <c r="T27" s="5"/>
      <c r="U27" s="29"/>
      <c r="V27" s="23"/>
      <c r="W27" s="24"/>
      <c r="X27" s="29"/>
      <c r="Y27" s="35"/>
      <c r="Z27" s="57"/>
      <c r="AA27" s="55"/>
      <c r="AB27" s="23">
        <f t="shared" si="10"/>
        <v>0</v>
      </c>
      <c r="AC27" s="25"/>
      <c r="AD27" s="23"/>
      <c r="AE27" s="23"/>
      <c r="AF27" s="52"/>
      <c r="AG27" s="48"/>
      <c r="AH27" s="48"/>
      <c r="AI27" s="50">
        <f t="shared" si="0"/>
        <v>0</v>
      </c>
      <c r="AJ27" s="70">
        <f t="shared" si="1"/>
        <v>0</v>
      </c>
    </row>
    <row r="28" spans="1:36" ht="29.25" customHeight="1" x14ac:dyDescent="0.2">
      <c r="A28" s="5">
        <v>20</v>
      </c>
      <c r="B28" s="5" t="s">
        <v>52</v>
      </c>
      <c r="C28" s="5" t="s">
        <v>59</v>
      </c>
      <c r="D28" s="5" t="s">
        <v>60</v>
      </c>
      <c r="E28" s="5" t="s">
        <v>31</v>
      </c>
      <c r="F28" s="5" t="s">
        <v>25</v>
      </c>
      <c r="G28" s="5" t="s">
        <v>26</v>
      </c>
      <c r="H28" s="5" t="s">
        <v>55</v>
      </c>
      <c r="I28" s="5" t="s">
        <v>40</v>
      </c>
      <c r="J28" s="5">
        <v>2</v>
      </c>
      <c r="K28" s="5">
        <v>1</v>
      </c>
      <c r="L28" s="5" t="s">
        <v>61</v>
      </c>
      <c r="M28" s="5">
        <v>1</v>
      </c>
      <c r="N28" s="5" t="s">
        <v>62</v>
      </c>
      <c r="O28" s="5">
        <f>J28*K28</f>
        <v>2</v>
      </c>
      <c r="P28" s="54"/>
      <c r="Q28" s="54"/>
      <c r="R28" s="22">
        <f t="shared" ref="R28:R29" si="11">(O28*P28)+Q28</f>
        <v>0</v>
      </c>
      <c r="S28" s="5">
        <v>4</v>
      </c>
      <c r="T28" s="5" t="s">
        <v>30</v>
      </c>
      <c r="U28" s="55"/>
      <c r="V28" s="23">
        <f t="shared" ref="V28:V30" si="12">R28*S28*U28</f>
        <v>0</v>
      </c>
      <c r="W28" s="54"/>
      <c r="X28" s="55"/>
      <c r="Y28" s="23">
        <f>S28*W28*X28</f>
        <v>0</v>
      </c>
      <c r="Z28" s="24"/>
      <c r="AA28" s="29"/>
      <c r="AB28" s="23"/>
      <c r="AC28" s="24"/>
      <c r="AD28" s="29"/>
      <c r="AE28" s="23"/>
      <c r="AF28" s="52"/>
      <c r="AG28" s="48"/>
      <c r="AH28" s="48"/>
      <c r="AI28" s="50">
        <f t="shared" si="0"/>
        <v>0</v>
      </c>
      <c r="AJ28" s="70">
        <f t="shared" si="1"/>
        <v>0</v>
      </c>
    </row>
    <row r="29" spans="1:36" ht="29.25" customHeight="1" x14ac:dyDescent="0.2">
      <c r="A29" s="5">
        <v>21</v>
      </c>
      <c r="B29" s="5" t="s">
        <v>52</v>
      </c>
      <c r="C29" s="5" t="s">
        <v>59</v>
      </c>
      <c r="D29" s="5" t="s">
        <v>60</v>
      </c>
      <c r="E29" s="5" t="s">
        <v>24</v>
      </c>
      <c r="F29" s="5" t="s">
        <v>25</v>
      </c>
      <c r="G29" s="5" t="s">
        <v>26</v>
      </c>
      <c r="H29" s="5" t="s">
        <v>55</v>
      </c>
      <c r="I29" s="5" t="s">
        <v>40</v>
      </c>
      <c r="J29" s="5">
        <v>1</v>
      </c>
      <c r="K29" s="5">
        <v>1</v>
      </c>
      <c r="L29" s="5" t="s">
        <v>61</v>
      </c>
      <c r="M29" s="5">
        <v>1</v>
      </c>
      <c r="N29" s="5" t="s">
        <v>62</v>
      </c>
      <c r="O29" s="5">
        <f>J29*K29</f>
        <v>1</v>
      </c>
      <c r="P29" s="54"/>
      <c r="Q29" s="54"/>
      <c r="R29" s="22">
        <f t="shared" si="11"/>
        <v>0</v>
      </c>
      <c r="S29" s="5">
        <v>16</v>
      </c>
      <c r="T29" s="5" t="s">
        <v>30</v>
      </c>
      <c r="U29" s="55"/>
      <c r="V29" s="23">
        <f t="shared" si="12"/>
        <v>0</v>
      </c>
      <c r="W29" s="54"/>
      <c r="X29" s="55"/>
      <c r="Y29" s="23">
        <f>S29*W29*X29</f>
        <v>0</v>
      </c>
      <c r="Z29" s="24"/>
      <c r="AA29" s="29"/>
      <c r="AB29" s="23"/>
      <c r="AC29" s="24"/>
      <c r="AD29" s="29"/>
      <c r="AE29" s="23"/>
      <c r="AF29" s="52"/>
      <c r="AG29" s="48"/>
      <c r="AH29" s="48"/>
      <c r="AI29" s="50">
        <f t="shared" si="0"/>
        <v>0</v>
      </c>
      <c r="AJ29" s="70">
        <f t="shared" si="1"/>
        <v>0</v>
      </c>
    </row>
    <row r="30" spans="1:36" ht="29.25" customHeight="1" x14ac:dyDescent="0.2">
      <c r="A30" s="5">
        <v>22</v>
      </c>
      <c r="B30" s="5" t="s">
        <v>52</v>
      </c>
      <c r="C30" s="5" t="s">
        <v>59</v>
      </c>
      <c r="D30" s="5" t="s">
        <v>60</v>
      </c>
      <c r="E30" s="5" t="s">
        <v>43</v>
      </c>
      <c r="F30" s="5" t="s">
        <v>44</v>
      </c>
      <c r="G30" s="5" t="s">
        <v>26</v>
      </c>
      <c r="H30" s="5" t="s">
        <v>58</v>
      </c>
      <c r="I30" s="5" t="s">
        <v>45</v>
      </c>
      <c r="J30" s="5">
        <v>1</v>
      </c>
      <c r="K30" s="5">
        <v>1</v>
      </c>
      <c r="L30" s="5" t="s">
        <v>61</v>
      </c>
      <c r="M30" s="5" t="s">
        <v>45</v>
      </c>
      <c r="N30" s="5" t="s">
        <v>45</v>
      </c>
      <c r="O30" s="5">
        <f>J30*K30</f>
        <v>1</v>
      </c>
      <c r="P30" s="54"/>
      <c r="Q30" s="22"/>
      <c r="R30" s="22">
        <f>(O30*P30)</f>
        <v>0</v>
      </c>
      <c r="S30" s="5">
        <v>10</v>
      </c>
      <c r="T30" s="5" t="s">
        <v>46</v>
      </c>
      <c r="U30" s="55"/>
      <c r="V30" s="23">
        <f t="shared" si="12"/>
        <v>0</v>
      </c>
      <c r="W30" s="54"/>
      <c r="X30" s="55"/>
      <c r="Y30" s="23">
        <f>S30*W30*X30</f>
        <v>0</v>
      </c>
      <c r="Z30" s="24"/>
      <c r="AA30" s="29"/>
      <c r="AB30" s="23"/>
      <c r="AC30" s="24"/>
      <c r="AD30" s="29"/>
      <c r="AE30" s="23"/>
      <c r="AF30" s="52"/>
      <c r="AG30" s="48"/>
      <c r="AH30" s="48"/>
      <c r="AI30" s="50">
        <f t="shared" si="0"/>
        <v>0</v>
      </c>
      <c r="AJ30" s="70">
        <f t="shared" si="1"/>
        <v>0</v>
      </c>
    </row>
    <row r="31" spans="1:36" ht="29.25" customHeight="1" x14ac:dyDescent="0.2">
      <c r="A31" s="5">
        <v>23</v>
      </c>
      <c r="B31" s="5" t="s">
        <v>52</v>
      </c>
      <c r="C31" s="5" t="s">
        <v>59</v>
      </c>
      <c r="D31" s="5" t="s">
        <v>60</v>
      </c>
      <c r="E31" s="5" t="s">
        <v>33</v>
      </c>
      <c r="F31" s="5" t="s">
        <v>34</v>
      </c>
      <c r="G31" s="5" t="s">
        <v>26</v>
      </c>
      <c r="H31" s="5"/>
      <c r="I31" s="5"/>
      <c r="J31" s="5"/>
      <c r="K31" s="5"/>
      <c r="L31" s="5"/>
      <c r="M31" s="5"/>
      <c r="N31" s="5"/>
      <c r="O31" s="5"/>
      <c r="P31" s="24"/>
      <c r="Q31" s="24"/>
      <c r="R31" s="24"/>
      <c r="S31" s="5"/>
      <c r="T31" s="5"/>
      <c r="U31" s="29"/>
      <c r="V31" s="23"/>
      <c r="W31" s="24"/>
      <c r="X31" s="29"/>
      <c r="Y31" s="35"/>
      <c r="Z31" s="57"/>
      <c r="AA31" s="55"/>
      <c r="AB31" s="23">
        <f t="shared" ref="AB31:AB32" si="13">Z31*AA31</f>
        <v>0</v>
      </c>
      <c r="AC31" s="25"/>
      <c r="AD31" s="23"/>
      <c r="AE31" s="23"/>
      <c r="AF31" s="52"/>
      <c r="AG31" s="48"/>
      <c r="AH31" s="48"/>
      <c r="AI31" s="50">
        <f t="shared" si="0"/>
        <v>0</v>
      </c>
      <c r="AJ31" s="70">
        <f t="shared" si="1"/>
        <v>0</v>
      </c>
    </row>
    <row r="32" spans="1:36" ht="29.25" customHeight="1" x14ac:dyDescent="0.2">
      <c r="A32" s="5">
        <v>24</v>
      </c>
      <c r="B32" s="5" t="s">
        <v>52</v>
      </c>
      <c r="C32" s="5" t="s">
        <v>59</v>
      </c>
      <c r="D32" s="5" t="s">
        <v>60</v>
      </c>
      <c r="E32" s="5" t="s">
        <v>35</v>
      </c>
      <c r="F32" s="5" t="s">
        <v>36</v>
      </c>
      <c r="G32" s="5" t="s">
        <v>26</v>
      </c>
      <c r="H32" s="5"/>
      <c r="I32" s="5"/>
      <c r="J32" s="5"/>
      <c r="K32" s="5"/>
      <c r="L32" s="5"/>
      <c r="M32" s="5"/>
      <c r="N32" s="5"/>
      <c r="O32" s="5"/>
      <c r="P32" s="24"/>
      <c r="Q32" s="24"/>
      <c r="R32" s="24"/>
      <c r="S32" s="5"/>
      <c r="T32" s="5"/>
      <c r="U32" s="29"/>
      <c r="V32" s="23"/>
      <c r="W32" s="24"/>
      <c r="X32" s="29"/>
      <c r="Y32" s="36"/>
      <c r="Z32" s="57"/>
      <c r="AA32" s="55"/>
      <c r="AB32" s="23">
        <f t="shared" si="13"/>
        <v>0</v>
      </c>
      <c r="AC32" s="25"/>
      <c r="AD32" s="23"/>
      <c r="AE32" s="23"/>
      <c r="AF32" s="52"/>
      <c r="AG32" s="48"/>
      <c r="AH32" s="48"/>
      <c r="AI32" s="50">
        <f t="shared" si="0"/>
        <v>0</v>
      </c>
      <c r="AJ32" s="70">
        <f t="shared" si="1"/>
        <v>0</v>
      </c>
    </row>
    <row r="33" spans="1:36" ht="29.25" customHeight="1" x14ac:dyDescent="0.2">
      <c r="A33" s="5">
        <v>25</v>
      </c>
      <c r="B33" s="5" t="s">
        <v>52</v>
      </c>
      <c r="C33" s="5" t="s">
        <v>63</v>
      </c>
      <c r="D33" s="5" t="s">
        <v>64</v>
      </c>
      <c r="E33" s="5" t="s">
        <v>31</v>
      </c>
      <c r="F33" s="5" t="s">
        <v>25</v>
      </c>
      <c r="G33" s="5" t="s">
        <v>26</v>
      </c>
      <c r="H33" s="5" t="s">
        <v>65</v>
      </c>
      <c r="I33" s="5" t="s">
        <v>40</v>
      </c>
      <c r="J33" s="5">
        <v>2</v>
      </c>
      <c r="K33" s="5">
        <v>1</v>
      </c>
      <c r="L33" s="5" t="s">
        <v>66</v>
      </c>
      <c r="M33" s="5">
        <v>1</v>
      </c>
      <c r="N33" s="5" t="s">
        <v>67</v>
      </c>
      <c r="O33" s="5">
        <f>J33*K33</f>
        <v>2</v>
      </c>
      <c r="P33" s="54"/>
      <c r="Q33" s="54"/>
      <c r="R33" s="22">
        <f t="shared" ref="R33" si="14">(O33*P33)+Q33</f>
        <v>0</v>
      </c>
      <c r="S33" s="5">
        <v>1</v>
      </c>
      <c r="T33" s="5" t="s">
        <v>30</v>
      </c>
      <c r="U33" s="55"/>
      <c r="V33" s="23">
        <f t="shared" ref="V33:V34" si="15">R33*S33*U33</f>
        <v>0</v>
      </c>
      <c r="W33" s="54"/>
      <c r="X33" s="55"/>
      <c r="Y33" s="23">
        <f>S33*W33*X33</f>
        <v>0</v>
      </c>
      <c r="Z33" s="24"/>
      <c r="AA33" s="29"/>
      <c r="AB33" s="23"/>
      <c r="AC33" s="24"/>
      <c r="AD33" s="29"/>
      <c r="AE33" s="23"/>
      <c r="AF33" s="52"/>
      <c r="AG33" s="48"/>
      <c r="AH33" s="48"/>
      <c r="AI33" s="50">
        <f t="shared" si="0"/>
        <v>0</v>
      </c>
      <c r="AJ33" s="70">
        <f t="shared" si="1"/>
        <v>0</v>
      </c>
    </row>
    <row r="34" spans="1:36" ht="29.25" customHeight="1" x14ac:dyDescent="0.2">
      <c r="A34" s="5">
        <v>26</v>
      </c>
      <c r="B34" s="5" t="s">
        <v>52</v>
      </c>
      <c r="C34" s="5" t="s">
        <v>63</v>
      </c>
      <c r="D34" s="5" t="s">
        <v>64</v>
      </c>
      <c r="E34" s="5" t="s">
        <v>43</v>
      </c>
      <c r="F34" s="5" t="s">
        <v>44</v>
      </c>
      <c r="G34" s="5" t="s">
        <v>26</v>
      </c>
      <c r="H34" s="5" t="s">
        <v>58</v>
      </c>
      <c r="I34" s="5" t="s">
        <v>45</v>
      </c>
      <c r="J34" s="5">
        <v>1</v>
      </c>
      <c r="K34" s="5">
        <v>1</v>
      </c>
      <c r="L34" s="5" t="s">
        <v>66</v>
      </c>
      <c r="M34" s="5" t="s">
        <v>45</v>
      </c>
      <c r="N34" s="5" t="s">
        <v>45</v>
      </c>
      <c r="O34" s="5">
        <f>J34*K34</f>
        <v>1</v>
      </c>
      <c r="P34" s="54"/>
      <c r="Q34" s="22"/>
      <c r="R34" s="22">
        <f>(O34*P34)</f>
        <v>0</v>
      </c>
      <c r="S34" s="5">
        <v>3</v>
      </c>
      <c r="T34" s="5" t="s">
        <v>46</v>
      </c>
      <c r="U34" s="55"/>
      <c r="V34" s="23">
        <f t="shared" si="15"/>
        <v>0</v>
      </c>
      <c r="W34" s="54"/>
      <c r="X34" s="55"/>
      <c r="Y34" s="23">
        <f>S34*W34*X34</f>
        <v>0</v>
      </c>
      <c r="Z34" s="24"/>
      <c r="AA34" s="29"/>
      <c r="AB34" s="23"/>
      <c r="AC34" s="24"/>
      <c r="AD34" s="29"/>
      <c r="AE34" s="23"/>
      <c r="AF34" s="52"/>
      <c r="AG34" s="48"/>
      <c r="AH34" s="48"/>
      <c r="AI34" s="50">
        <f t="shared" si="0"/>
        <v>0</v>
      </c>
      <c r="AJ34" s="70">
        <f t="shared" si="1"/>
        <v>0</v>
      </c>
    </row>
    <row r="35" spans="1:36" ht="29.25" customHeight="1" x14ac:dyDescent="0.2">
      <c r="A35" s="5">
        <v>27</v>
      </c>
      <c r="B35" s="5" t="s">
        <v>52</v>
      </c>
      <c r="C35" s="5" t="s">
        <v>63</v>
      </c>
      <c r="D35" s="5" t="s">
        <v>64</v>
      </c>
      <c r="E35" s="5" t="s">
        <v>33</v>
      </c>
      <c r="F35" s="5" t="s">
        <v>34</v>
      </c>
      <c r="G35" s="5" t="s">
        <v>26</v>
      </c>
      <c r="H35" s="5"/>
      <c r="I35" s="5"/>
      <c r="J35" s="5"/>
      <c r="K35" s="5"/>
      <c r="L35" s="5"/>
      <c r="M35" s="5"/>
      <c r="N35" s="5"/>
      <c r="O35" s="5"/>
      <c r="P35" s="24"/>
      <c r="Q35" s="24"/>
      <c r="R35" s="24"/>
      <c r="S35" s="5"/>
      <c r="T35" s="5"/>
      <c r="U35" s="29"/>
      <c r="V35" s="23"/>
      <c r="W35" s="24"/>
      <c r="X35" s="29"/>
      <c r="Y35" s="35"/>
      <c r="Z35" s="57"/>
      <c r="AA35" s="55"/>
      <c r="AB35" s="23">
        <f t="shared" ref="AB35:AB36" si="16">Z35*AA35</f>
        <v>0</v>
      </c>
      <c r="AC35" s="25"/>
      <c r="AD35" s="23"/>
      <c r="AE35" s="23"/>
      <c r="AF35" s="52"/>
      <c r="AG35" s="48"/>
      <c r="AH35" s="48"/>
      <c r="AI35" s="50">
        <f t="shared" si="0"/>
        <v>0</v>
      </c>
      <c r="AJ35" s="70">
        <f t="shared" si="1"/>
        <v>0</v>
      </c>
    </row>
    <row r="36" spans="1:36" ht="29.25" customHeight="1" x14ac:dyDescent="0.2">
      <c r="A36" s="5">
        <v>28</v>
      </c>
      <c r="B36" s="5" t="s">
        <v>52</v>
      </c>
      <c r="C36" s="5" t="s">
        <v>63</v>
      </c>
      <c r="D36" s="5" t="s">
        <v>64</v>
      </c>
      <c r="E36" s="5" t="s">
        <v>35</v>
      </c>
      <c r="F36" s="5" t="s">
        <v>36</v>
      </c>
      <c r="G36" s="5" t="s">
        <v>26</v>
      </c>
      <c r="H36" s="5"/>
      <c r="I36" s="5"/>
      <c r="J36" s="5"/>
      <c r="K36" s="5"/>
      <c r="L36" s="5"/>
      <c r="M36" s="5"/>
      <c r="N36" s="5"/>
      <c r="O36" s="5"/>
      <c r="P36" s="24"/>
      <c r="Q36" s="24"/>
      <c r="R36" s="24"/>
      <c r="S36" s="5"/>
      <c r="T36" s="5"/>
      <c r="U36" s="29"/>
      <c r="V36" s="23"/>
      <c r="W36" s="24"/>
      <c r="X36" s="29"/>
      <c r="Y36" s="35"/>
      <c r="Z36" s="57"/>
      <c r="AA36" s="55"/>
      <c r="AB36" s="23">
        <f t="shared" si="16"/>
        <v>0</v>
      </c>
      <c r="AC36" s="25"/>
      <c r="AD36" s="23"/>
      <c r="AE36" s="23"/>
      <c r="AF36" s="52"/>
      <c r="AG36" s="48"/>
      <c r="AH36" s="48"/>
      <c r="AI36" s="50">
        <f t="shared" si="0"/>
        <v>0</v>
      </c>
      <c r="AJ36" s="70">
        <f t="shared" si="1"/>
        <v>0</v>
      </c>
    </row>
    <row r="37" spans="1:36" ht="29.25" customHeight="1" x14ac:dyDescent="0.2">
      <c r="A37" s="5">
        <v>29</v>
      </c>
      <c r="B37" s="5" t="s">
        <v>68</v>
      </c>
      <c r="C37" s="5" t="s">
        <v>69</v>
      </c>
      <c r="D37" s="5" t="s">
        <v>70</v>
      </c>
      <c r="E37" s="5" t="s">
        <v>31</v>
      </c>
      <c r="F37" s="5" t="s">
        <v>25</v>
      </c>
      <c r="G37" s="5" t="s">
        <v>26</v>
      </c>
      <c r="H37" s="5" t="s">
        <v>71</v>
      </c>
      <c r="I37" s="5" t="s">
        <v>72</v>
      </c>
      <c r="J37" s="5">
        <v>2</v>
      </c>
      <c r="K37" s="5">
        <v>1</v>
      </c>
      <c r="L37" s="5" t="s">
        <v>73</v>
      </c>
      <c r="M37" s="5">
        <v>1</v>
      </c>
      <c r="N37" s="5" t="s">
        <v>45</v>
      </c>
      <c r="O37" s="5">
        <f>J37*K37</f>
        <v>2</v>
      </c>
      <c r="P37" s="54"/>
      <c r="Q37" s="54"/>
      <c r="R37" s="22">
        <f t="shared" ref="R37" si="17">(O37*P37)+Q37</f>
        <v>0</v>
      </c>
      <c r="S37" s="5">
        <v>2</v>
      </c>
      <c r="T37" s="5" t="s">
        <v>30</v>
      </c>
      <c r="U37" s="55"/>
      <c r="V37" s="23">
        <f>R37*S37*U37</f>
        <v>0</v>
      </c>
      <c r="W37" s="54"/>
      <c r="X37" s="55"/>
      <c r="Y37" s="23">
        <f>S37*W37*X37</f>
        <v>0</v>
      </c>
      <c r="Z37" s="24"/>
      <c r="AA37" s="29"/>
      <c r="AB37" s="23"/>
      <c r="AC37" s="24"/>
      <c r="AD37" s="29"/>
      <c r="AE37" s="23"/>
      <c r="AF37" s="52"/>
      <c r="AG37" s="48"/>
      <c r="AH37" s="48"/>
      <c r="AI37" s="50">
        <f t="shared" si="0"/>
        <v>0</v>
      </c>
      <c r="AJ37" s="70">
        <f t="shared" si="1"/>
        <v>0</v>
      </c>
    </row>
    <row r="38" spans="1:36" ht="29.25" customHeight="1" x14ac:dyDescent="0.2">
      <c r="A38" s="5">
        <v>30</v>
      </c>
      <c r="B38" s="5" t="s">
        <v>68</v>
      </c>
      <c r="C38" s="5" t="s">
        <v>69</v>
      </c>
      <c r="D38" s="5" t="s">
        <v>70</v>
      </c>
      <c r="E38" s="5" t="s">
        <v>33</v>
      </c>
      <c r="F38" s="5" t="s">
        <v>34</v>
      </c>
      <c r="G38" s="5" t="s">
        <v>26</v>
      </c>
      <c r="H38" s="5"/>
      <c r="I38" s="5"/>
      <c r="J38" s="5"/>
      <c r="K38" s="5"/>
      <c r="L38" s="5"/>
      <c r="M38" s="5"/>
      <c r="N38" s="5"/>
      <c r="O38" s="5"/>
      <c r="P38" s="24"/>
      <c r="Q38" s="24"/>
      <c r="R38" s="24"/>
      <c r="S38" s="5"/>
      <c r="T38" s="5"/>
      <c r="U38" s="29"/>
      <c r="V38" s="23"/>
      <c r="W38" s="24"/>
      <c r="X38" s="29"/>
      <c r="Y38" s="35"/>
      <c r="Z38" s="57"/>
      <c r="AA38" s="55"/>
      <c r="AB38" s="23">
        <f t="shared" ref="AB38:AB39" si="18">Z38*AA38</f>
        <v>0</v>
      </c>
      <c r="AC38" s="25"/>
      <c r="AD38" s="23"/>
      <c r="AE38" s="23"/>
      <c r="AF38" s="52"/>
      <c r="AG38" s="48"/>
      <c r="AH38" s="48"/>
      <c r="AI38" s="50">
        <f t="shared" si="0"/>
        <v>0</v>
      </c>
      <c r="AJ38" s="70">
        <f t="shared" si="1"/>
        <v>0</v>
      </c>
    </row>
    <row r="39" spans="1:36" ht="29.25" customHeight="1" x14ac:dyDescent="0.2">
      <c r="A39" s="5">
        <v>31</v>
      </c>
      <c r="B39" s="5" t="s">
        <v>68</v>
      </c>
      <c r="C39" s="5" t="s">
        <v>69</v>
      </c>
      <c r="D39" s="5" t="s">
        <v>70</v>
      </c>
      <c r="E39" s="5" t="s">
        <v>31</v>
      </c>
      <c r="F39" s="5" t="s">
        <v>36</v>
      </c>
      <c r="G39" s="5" t="s">
        <v>26</v>
      </c>
      <c r="H39" s="5"/>
      <c r="I39" s="5"/>
      <c r="J39" s="5"/>
      <c r="K39" s="5"/>
      <c r="L39" s="5"/>
      <c r="M39" s="5"/>
      <c r="N39" s="5"/>
      <c r="O39" s="5"/>
      <c r="P39" s="24"/>
      <c r="Q39" s="24"/>
      <c r="R39" s="24"/>
      <c r="S39" s="5"/>
      <c r="T39" s="5"/>
      <c r="U39" s="29"/>
      <c r="V39" s="23"/>
      <c r="W39" s="24"/>
      <c r="X39" s="29"/>
      <c r="Y39" s="35"/>
      <c r="Z39" s="57"/>
      <c r="AA39" s="55"/>
      <c r="AB39" s="23">
        <f t="shared" si="18"/>
        <v>0</v>
      </c>
      <c r="AC39" s="25"/>
      <c r="AD39" s="23"/>
      <c r="AE39" s="23"/>
      <c r="AF39" s="52"/>
      <c r="AG39" s="48"/>
      <c r="AH39" s="48"/>
      <c r="AI39" s="50">
        <f t="shared" si="0"/>
        <v>0</v>
      </c>
      <c r="AJ39" s="70">
        <f t="shared" si="1"/>
        <v>0</v>
      </c>
    </row>
    <row r="40" spans="1:36" ht="29.25" customHeight="1" x14ac:dyDescent="0.2">
      <c r="A40" s="5">
        <v>32</v>
      </c>
      <c r="B40" s="5" t="s">
        <v>68</v>
      </c>
      <c r="C40" s="5" t="s">
        <v>74</v>
      </c>
      <c r="D40" s="5" t="s">
        <v>75</v>
      </c>
      <c r="E40" s="5" t="s">
        <v>31</v>
      </c>
      <c r="F40" s="5" t="s">
        <v>25</v>
      </c>
      <c r="G40" s="5" t="s">
        <v>26</v>
      </c>
      <c r="H40" s="5" t="s">
        <v>76</v>
      </c>
      <c r="I40" s="5" t="s">
        <v>40</v>
      </c>
      <c r="J40" s="5">
        <v>2</v>
      </c>
      <c r="K40" s="5">
        <v>2</v>
      </c>
      <c r="L40" s="5" t="s">
        <v>77</v>
      </c>
      <c r="M40" s="5">
        <v>1</v>
      </c>
      <c r="N40" s="5" t="s">
        <v>45</v>
      </c>
      <c r="O40" s="5">
        <f>J40*K40</f>
        <v>4</v>
      </c>
      <c r="P40" s="54"/>
      <c r="Q40" s="54"/>
      <c r="R40" s="22">
        <f t="shared" ref="R40:R41" si="19">(O40*P40)+Q40</f>
        <v>0</v>
      </c>
      <c r="S40" s="5">
        <v>13</v>
      </c>
      <c r="T40" s="5" t="s">
        <v>30</v>
      </c>
      <c r="U40" s="55"/>
      <c r="V40" s="23">
        <f t="shared" ref="V40:V42" si="20">R40*S40*U40</f>
        <v>0</v>
      </c>
      <c r="W40" s="54"/>
      <c r="X40" s="55"/>
      <c r="Y40" s="23">
        <f>S40*W40*X40</f>
        <v>0</v>
      </c>
      <c r="Z40" s="24"/>
      <c r="AA40" s="29"/>
      <c r="AB40" s="23"/>
      <c r="AC40" s="24"/>
      <c r="AD40" s="29"/>
      <c r="AE40" s="23"/>
      <c r="AF40" s="52"/>
      <c r="AG40" s="48"/>
      <c r="AH40" s="48"/>
      <c r="AI40" s="50">
        <f t="shared" si="0"/>
        <v>0</v>
      </c>
      <c r="AJ40" s="70">
        <f t="shared" si="1"/>
        <v>0</v>
      </c>
    </row>
    <row r="41" spans="1:36" ht="29.25" customHeight="1" x14ac:dyDescent="0.2">
      <c r="A41" s="5">
        <v>33</v>
      </c>
      <c r="B41" s="5" t="s">
        <v>68</v>
      </c>
      <c r="C41" s="5" t="s">
        <v>74</v>
      </c>
      <c r="D41" s="5" t="s">
        <v>75</v>
      </c>
      <c r="E41" s="5" t="s">
        <v>24</v>
      </c>
      <c r="F41" s="5" t="s">
        <v>25</v>
      </c>
      <c r="G41" s="5" t="s">
        <v>26</v>
      </c>
      <c r="H41" s="5" t="s">
        <v>76</v>
      </c>
      <c r="I41" s="5" t="s">
        <v>40</v>
      </c>
      <c r="J41" s="5">
        <v>1</v>
      </c>
      <c r="K41" s="5">
        <v>2</v>
      </c>
      <c r="L41" s="5" t="s">
        <v>77</v>
      </c>
      <c r="M41" s="5">
        <v>1</v>
      </c>
      <c r="N41" s="5" t="s">
        <v>45</v>
      </c>
      <c r="O41" s="5">
        <f>J41*K41</f>
        <v>2</v>
      </c>
      <c r="P41" s="54"/>
      <c r="Q41" s="54"/>
      <c r="R41" s="22">
        <f t="shared" si="19"/>
        <v>0</v>
      </c>
      <c r="S41" s="5">
        <v>14</v>
      </c>
      <c r="T41" s="5" t="s">
        <v>30</v>
      </c>
      <c r="U41" s="55"/>
      <c r="V41" s="23">
        <f t="shared" si="20"/>
        <v>0</v>
      </c>
      <c r="W41" s="54"/>
      <c r="X41" s="55"/>
      <c r="Y41" s="23">
        <f>S41*W41*X41</f>
        <v>0</v>
      </c>
      <c r="Z41" s="24"/>
      <c r="AA41" s="29"/>
      <c r="AB41" s="23"/>
      <c r="AC41" s="24"/>
      <c r="AD41" s="29"/>
      <c r="AE41" s="23"/>
      <c r="AF41" s="52"/>
      <c r="AG41" s="48"/>
      <c r="AH41" s="48"/>
      <c r="AI41" s="50">
        <f t="shared" si="0"/>
        <v>0</v>
      </c>
      <c r="AJ41" s="70">
        <f t="shared" si="1"/>
        <v>0</v>
      </c>
    </row>
    <row r="42" spans="1:36" ht="29.25" customHeight="1" x14ac:dyDescent="0.2">
      <c r="A42" s="5">
        <v>34</v>
      </c>
      <c r="B42" s="5" t="s">
        <v>68</v>
      </c>
      <c r="C42" s="5" t="s">
        <v>74</v>
      </c>
      <c r="D42" s="5" t="s">
        <v>75</v>
      </c>
      <c r="E42" s="5" t="s">
        <v>43</v>
      </c>
      <c r="F42" s="5" t="s">
        <v>44</v>
      </c>
      <c r="G42" s="5" t="s">
        <v>26</v>
      </c>
      <c r="H42" s="5" t="s">
        <v>58</v>
      </c>
      <c r="I42" s="5" t="s">
        <v>45</v>
      </c>
      <c r="J42" s="5">
        <v>1</v>
      </c>
      <c r="K42" s="5">
        <v>1</v>
      </c>
      <c r="L42" s="5" t="s">
        <v>77</v>
      </c>
      <c r="M42" s="5" t="s">
        <v>45</v>
      </c>
      <c r="N42" s="5" t="s">
        <v>45</v>
      </c>
      <c r="O42" s="5">
        <f>J42*K42</f>
        <v>1</v>
      </c>
      <c r="P42" s="54"/>
      <c r="Q42" s="22"/>
      <c r="R42" s="22">
        <f>(O42*P42)</f>
        <v>0</v>
      </c>
      <c r="S42" s="5">
        <v>4</v>
      </c>
      <c r="T42" s="5" t="s">
        <v>46</v>
      </c>
      <c r="U42" s="55"/>
      <c r="V42" s="23">
        <f t="shared" si="20"/>
        <v>0</v>
      </c>
      <c r="W42" s="54"/>
      <c r="X42" s="55"/>
      <c r="Y42" s="23">
        <f>S42*W42*X42</f>
        <v>0</v>
      </c>
      <c r="Z42" s="24"/>
      <c r="AA42" s="29"/>
      <c r="AB42" s="23"/>
      <c r="AC42" s="24"/>
      <c r="AD42" s="29"/>
      <c r="AE42" s="23"/>
      <c r="AF42" s="52"/>
      <c r="AG42" s="48"/>
      <c r="AH42" s="48"/>
      <c r="AI42" s="50">
        <f t="shared" si="0"/>
        <v>0</v>
      </c>
      <c r="AJ42" s="70">
        <f t="shared" si="1"/>
        <v>0</v>
      </c>
    </row>
    <row r="43" spans="1:36" ht="29.25" customHeight="1" x14ac:dyDescent="0.2">
      <c r="A43" s="5">
        <v>35</v>
      </c>
      <c r="B43" s="5" t="s">
        <v>68</v>
      </c>
      <c r="C43" s="5" t="s">
        <v>74</v>
      </c>
      <c r="D43" s="5" t="s">
        <v>75</v>
      </c>
      <c r="E43" s="5" t="s">
        <v>33</v>
      </c>
      <c r="F43" s="5" t="s">
        <v>34</v>
      </c>
      <c r="G43" s="5" t="s">
        <v>26</v>
      </c>
      <c r="H43" s="5"/>
      <c r="I43" s="5"/>
      <c r="J43" s="5"/>
      <c r="K43" s="5"/>
      <c r="L43" s="5"/>
      <c r="M43" s="5"/>
      <c r="N43" s="5"/>
      <c r="O43" s="5"/>
      <c r="P43" s="24"/>
      <c r="Q43" s="24"/>
      <c r="R43" s="24"/>
      <c r="S43" s="5"/>
      <c r="T43" s="5"/>
      <c r="U43" s="29"/>
      <c r="V43" s="23"/>
      <c r="W43" s="24"/>
      <c r="X43" s="29"/>
      <c r="Y43" s="35"/>
      <c r="Z43" s="57"/>
      <c r="AA43" s="55"/>
      <c r="AB43" s="23">
        <f t="shared" ref="AB43:AB44" si="21">Z43*AA43</f>
        <v>0</v>
      </c>
      <c r="AC43" s="25"/>
      <c r="AD43" s="23"/>
      <c r="AE43" s="23"/>
      <c r="AF43" s="52"/>
      <c r="AG43" s="48"/>
      <c r="AH43" s="48"/>
      <c r="AI43" s="50">
        <f t="shared" si="0"/>
        <v>0</v>
      </c>
      <c r="AJ43" s="70">
        <f t="shared" si="1"/>
        <v>0</v>
      </c>
    </row>
    <row r="44" spans="1:36" ht="29.25" customHeight="1" x14ac:dyDescent="0.2">
      <c r="A44" s="5">
        <v>36</v>
      </c>
      <c r="B44" s="5" t="s">
        <v>68</v>
      </c>
      <c r="C44" s="5" t="s">
        <v>74</v>
      </c>
      <c r="D44" s="5" t="s">
        <v>75</v>
      </c>
      <c r="E44" s="5" t="s">
        <v>35</v>
      </c>
      <c r="F44" s="5" t="s">
        <v>36</v>
      </c>
      <c r="G44" s="5" t="s">
        <v>26</v>
      </c>
      <c r="H44" s="5"/>
      <c r="I44" s="5"/>
      <c r="J44" s="5"/>
      <c r="K44" s="5"/>
      <c r="L44" s="5"/>
      <c r="M44" s="5"/>
      <c r="N44" s="5"/>
      <c r="O44" s="5"/>
      <c r="P44" s="24"/>
      <c r="Q44" s="24"/>
      <c r="R44" s="24"/>
      <c r="S44" s="5"/>
      <c r="T44" s="5"/>
      <c r="U44" s="29"/>
      <c r="V44" s="23"/>
      <c r="W44" s="24"/>
      <c r="X44" s="29"/>
      <c r="Y44" s="35"/>
      <c r="Z44" s="57"/>
      <c r="AA44" s="55"/>
      <c r="AB44" s="23">
        <f t="shared" si="21"/>
        <v>0</v>
      </c>
      <c r="AC44" s="25"/>
      <c r="AD44" s="23"/>
      <c r="AE44" s="23"/>
      <c r="AF44" s="52"/>
      <c r="AG44" s="48"/>
      <c r="AH44" s="48"/>
      <c r="AI44" s="50">
        <f t="shared" si="0"/>
        <v>0</v>
      </c>
      <c r="AJ44" s="70">
        <f t="shared" si="1"/>
        <v>0</v>
      </c>
    </row>
    <row r="45" spans="1:36" ht="29.25" customHeight="1" x14ac:dyDescent="0.2">
      <c r="A45" s="5">
        <v>37</v>
      </c>
      <c r="B45" s="5" t="s">
        <v>68</v>
      </c>
      <c r="C45" s="5" t="s">
        <v>78</v>
      </c>
      <c r="D45" s="5" t="s">
        <v>79</v>
      </c>
      <c r="E45" s="5" t="s">
        <v>31</v>
      </c>
      <c r="F45" s="5" t="s">
        <v>25</v>
      </c>
      <c r="G45" s="5" t="s">
        <v>26</v>
      </c>
      <c r="H45" s="5" t="s">
        <v>80</v>
      </c>
      <c r="I45" s="5" t="s">
        <v>40</v>
      </c>
      <c r="J45" s="5">
        <v>1</v>
      </c>
      <c r="K45" s="5">
        <v>1</v>
      </c>
      <c r="L45" s="5" t="s">
        <v>81</v>
      </c>
      <c r="M45" s="5">
        <v>1</v>
      </c>
      <c r="N45" s="5" t="s">
        <v>45</v>
      </c>
      <c r="O45" s="5">
        <f>J45*K45</f>
        <v>1</v>
      </c>
      <c r="P45" s="54"/>
      <c r="Q45" s="54"/>
      <c r="R45" s="22">
        <f t="shared" ref="R45:R46" si="22">(O45*P45)+Q45</f>
        <v>0</v>
      </c>
      <c r="S45" s="5">
        <v>3</v>
      </c>
      <c r="T45" s="5" t="s">
        <v>30</v>
      </c>
      <c r="U45" s="55"/>
      <c r="V45" s="23">
        <f t="shared" ref="V45:V47" si="23">R45*S45*U45</f>
        <v>0</v>
      </c>
      <c r="W45" s="54"/>
      <c r="X45" s="55"/>
      <c r="Y45" s="23">
        <f>S45*W45*X45</f>
        <v>0</v>
      </c>
      <c r="Z45" s="24"/>
      <c r="AA45" s="29"/>
      <c r="AB45" s="23"/>
      <c r="AC45" s="24"/>
      <c r="AD45" s="29"/>
      <c r="AE45" s="23"/>
      <c r="AF45" s="52"/>
      <c r="AG45" s="48"/>
      <c r="AH45" s="48"/>
      <c r="AI45" s="50">
        <f t="shared" si="0"/>
        <v>0</v>
      </c>
      <c r="AJ45" s="70">
        <f t="shared" si="1"/>
        <v>0</v>
      </c>
    </row>
    <row r="46" spans="1:36" ht="29.25" customHeight="1" x14ac:dyDescent="0.2">
      <c r="A46" s="5">
        <v>38</v>
      </c>
      <c r="B46" s="5" t="s">
        <v>68</v>
      </c>
      <c r="C46" s="5" t="s">
        <v>78</v>
      </c>
      <c r="D46" s="5" t="s">
        <v>79</v>
      </c>
      <c r="E46" s="5" t="s">
        <v>24</v>
      </c>
      <c r="F46" s="5" t="s">
        <v>25</v>
      </c>
      <c r="G46" s="5" t="s">
        <v>26</v>
      </c>
      <c r="H46" s="5" t="s">
        <v>80</v>
      </c>
      <c r="I46" s="5" t="s">
        <v>40</v>
      </c>
      <c r="J46" s="5">
        <v>1</v>
      </c>
      <c r="K46" s="5">
        <v>1</v>
      </c>
      <c r="L46" s="5" t="s">
        <v>81</v>
      </c>
      <c r="M46" s="5">
        <v>1</v>
      </c>
      <c r="N46" s="5" t="s">
        <v>45</v>
      </c>
      <c r="O46" s="5">
        <f>J46*K46</f>
        <v>1</v>
      </c>
      <c r="P46" s="54"/>
      <c r="Q46" s="54"/>
      <c r="R46" s="22">
        <f t="shared" si="22"/>
        <v>0</v>
      </c>
      <c r="S46" s="5">
        <v>23</v>
      </c>
      <c r="T46" s="5" t="s">
        <v>30</v>
      </c>
      <c r="U46" s="55"/>
      <c r="V46" s="23">
        <f t="shared" si="23"/>
        <v>0</v>
      </c>
      <c r="W46" s="54"/>
      <c r="X46" s="55"/>
      <c r="Y46" s="23">
        <f>S46*W46*X46</f>
        <v>0</v>
      </c>
      <c r="Z46" s="24"/>
      <c r="AA46" s="29"/>
      <c r="AB46" s="23"/>
      <c r="AC46" s="24"/>
      <c r="AD46" s="29"/>
      <c r="AE46" s="23"/>
      <c r="AF46" s="52"/>
      <c r="AG46" s="48"/>
      <c r="AH46" s="48"/>
      <c r="AI46" s="50">
        <f t="shared" si="0"/>
        <v>0</v>
      </c>
      <c r="AJ46" s="70">
        <f t="shared" si="1"/>
        <v>0</v>
      </c>
    </row>
    <row r="47" spans="1:36" ht="29.25" customHeight="1" x14ac:dyDescent="0.2">
      <c r="A47" s="5">
        <v>39</v>
      </c>
      <c r="B47" s="5" t="s">
        <v>68</v>
      </c>
      <c r="C47" s="5" t="s">
        <v>78</v>
      </c>
      <c r="D47" s="5" t="s">
        <v>79</v>
      </c>
      <c r="E47" s="5" t="s">
        <v>43</v>
      </c>
      <c r="F47" s="5" t="s">
        <v>44</v>
      </c>
      <c r="G47" s="5" t="s">
        <v>26</v>
      </c>
      <c r="H47" s="5" t="s">
        <v>58</v>
      </c>
      <c r="I47" s="5" t="s">
        <v>45</v>
      </c>
      <c r="J47" s="5">
        <v>1</v>
      </c>
      <c r="K47" s="5">
        <v>1</v>
      </c>
      <c r="L47" s="5" t="s">
        <v>81</v>
      </c>
      <c r="M47" s="5" t="s">
        <v>45</v>
      </c>
      <c r="N47" s="5" t="s">
        <v>45</v>
      </c>
      <c r="O47" s="5">
        <f>J47*K47</f>
        <v>1</v>
      </c>
      <c r="P47" s="54"/>
      <c r="Q47" s="22"/>
      <c r="R47" s="22">
        <f>(O47*P47)</f>
        <v>0</v>
      </c>
      <c r="S47" s="5">
        <v>1</v>
      </c>
      <c r="T47" s="5" t="s">
        <v>46</v>
      </c>
      <c r="U47" s="55"/>
      <c r="V47" s="23">
        <f t="shared" si="23"/>
        <v>0</v>
      </c>
      <c r="W47" s="54"/>
      <c r="X47" s="55"/>
      <c r="Y47" s="23">
        <f>S47*W47*X47</f>
        <v>0</v>
      </c>
      <c r="Z47" s="24"/>
      <c r="AA47" s="29"/>
      <c r="AB47" s="23"/>
      <c r="AC47" s="24"/>
      <c r="AD47" s="29"/>
      <c r="AE47" s="23"/>
      <c r="AF47" s="52"/>
      <c r="AG47" s="48"/>
      <c r="AH47" s="48"/>
      <c r="AI47" s="50">
        <f t="shared" si="0"/>
        <v>0</v>
      </c>
      <c r="AJ47" s="70">
        <f t="shared" si="1"/>
        <v>0</v>
      </c>
    </row>
    <row r="48" spans="1:36" ht="29.25" customHeight="1" x14ac:dyDescent="0.2">
      <c r="A48" s="5">
        <v>40</v>
      </c>
      <c r="B48" s="5" t="s">
        <v>68</v>
      </c>
      <c r="C48" s="5" t="s">
        <v>78</v>
      </c>
      <c r="D48" s="5" t="s">
        <v>79</v>
      </c>
      <c r="E48" s="5" t="s">
        <v>33</v>
      </c>
      <c r="F48" s="5" t="s">
        <v>34</v>
      </c>
      <c r="G48" s="5" t="s">
        <v>26</v>
      </c>
      <c r="H48" s="5"/>
      <c r="I48" s="5"/>
      <c r="J48" s="5"/>
      <c r="K48" s="5"/>
      <c r="L48" s="5"/>
      <c r="M48" s="5"/>
      <c r="N48" s="5"/>
      <c r="O48" s="5"/>
      <c r="P48" s="24"/>
      <c r="Q48" s="24"/>
      <c r="R48" s="24"/>
      <c r="S48" s="5"/>
      <c r="T48" s="5"/>
      <c r="U48" s="29"/>
      <c r="V48" s="23"/>
      <c r="W48" s="24"/>
      <c r="X48" s="29"/>
      <c r="Y48" s="35"/>
      <c r="Z48" s="57"/>
      <c r="AA48" s="55"/>
      <c r="AB48" s="23">
        <f t="shared" ref="AB48:AB49" si="24">Z48*AA48</f>
        <v>0</v>
      </c>
      <c r="AC48" s="25"/>
      <c r="AD48" s="23"/>
      <c r="AE48" s="23"/>
      <c r="AF48" s="52"/>
      <c r="AG48" s="48"/>
      <c r="AH48" s="48"/>
      <c r="AI48" s="50">
        <f t="shared" si="0"/>
        <v>0</v>
      </c>
      <c r="AJ48" s="70">
        <f t="shared" si="1"/>
        <v>0</v>
      </c>
    </row>
    <row r="49" spans="1:36" ht="29.25" customHeight="1" x14ac:dyDescent="0.2">
      <c r="A49" s="5">
        <v>41</v>
      </c>
      <c r="B49" s="5" t="s">
        <v>68</v>
      </c>
      <c r="C49" s="5" t="s">
        <v>78</v>
      </c>
      <c r="D49" s="5" t="s">
        <v>79</v>
      </c>
      <c r="E49" s="5" t="s">
        <v>35</v>
      </c>
      <c r="F49" s="5" t="s">
        <v>36</v>
      </c>
      <c r="G49" s="5" t="s">
        <v>26</v>
      </c>
      <c r="H49" s="5"/>
      <c r="I49" s="5"/>
      <c r="J49" s="5"/>
      <c r="K49" s="5"/>
      <c r="L49" s="5"/>
      <c r="M49" s="5"/>
      <c r="N49" s="5"/>
      <c r="O49" s="5"/>
      <c r="P49" s="24"/>
      <c r="Q49" s="24"/>
      <c r="R49" s="24"/>
      <c r="S49" s="5"/>
      <c r="T49" s="5"/>
      <c r="U49" s="29"/>
      <c r="V49" s="23"/>
      <c r="W49" s="24"/>
      <c r="X49" s="29"/>
      <c r="Y49" s="35"/>
      <c r="Z49" s="57"/>
      <c r="AA49" s="55"/>
      <c r="AB49" s="23">
        <f t="shared" si="24"/>
        <v>0</v>
      </c>
      <c r="AC49" s="25"/>
      <c r="AD49" s="23"/>
      <c r="AE49" s="23"/>
      <c r="AF49" s="52"/>
      <c r="AG49" s="48"/>
      <c r="AH49" s="48"/>
      <c r="AI49" s="50">
        <f t="shared" si="0"/>
        <v>0</v>
      </c>
      <c r="AJ49" s="70">
        <f t="shared" si="1"/>
        <v>0</v>
      </c>
    </row>
    <row r="50" spans="1:36" ht="29.25" customHeight="1" x14ac:dyDescent="0.2">
      <c r="A50" s="5">
        <v>42</v>
      </c>
      <c r="B50" s="5" t="s">
        <v>68</v>
      </c>
      <c r="C50" s="5" t="s">
        <v>82</v>
      </c>
      <c r="D50" s="5" t="s">
        <v>83</v>
      </c>
      <c r="E50" s="5" t="s">
        <v>31</v>
      </c>
      <c r="F50" s="5" t="s">
        <v>25</v>
      </c>
      <c r="G50" s="5" t="s">
        <v>26</v>
      </c>
      <c r="H50" s="5" t="s">
        <v>84</v>
      </c>
      <c r="I50" s="5" t="s">
        <v>72</v>
      </c>
      <c r="J50" s="5">
        <v>2</v>
      </c>
      <c r="K50" s="5">
        <v>1</v>
      </c>
      <c r="L50" s="5" t="s">
        <v>85</v>
      </c>
      <c r="M50" s="5">
        <v>1</v>
      </c>
      <c r="N50" s="5" t="s">
        <v>86</v>
      </c>
      <c r="O50" s="5">
        <f>J50*K50</f>
        <v>2</v>
      </c>
      <c r="P50" s="54"/>
      <c r="Q50" s="54"/>
      <c r="R50" s="22">
        <f t="shared" ref="R50" si="25">(O50*P50)+Q50</f>
        <v>0</v>
      </c>
      <c r="S50" s="5">
        <v>1</v>
      </c>
      <c r="T50" s="5" t="s">
        <v>30</v>
      </c>
      <c r="U50" s="55"/>
      <c r="V50" s="23">
        <f>R50*S50*U50</f>
        <v>0</v>
      </c>
      <c r="W50" s="54"/>
      <c r="X50" s="55"/>
      <c r="Y50" s="23">
        <f>S50*W50*X50</f>
        <v>0</v>
      </c>
      <c r="Z50" s="24"/>
      <c r="AA50" s="29"/>
      <c r="AB50" s="23"/>
      <c r="AC50" s="24"/>
      <c r="AD50" s="29"/>
      <c r="AE50" s="23"/>
      <c r="AF50" s="52"/>
      <c r="AG50" s="48"/>
      <c r="AH50" s="48"/>
      <c r="AI50" s="50">
        <f t="shared" si="0"/>
        <v>0</v>
      </c>
      <c r="AJ50" s="70">
        <f t="shared" si="1"/>
        <v>0</v>
      </c>
    </row>
    <row r="51" spans="1:36" ht="29.25" customHeight="1" x14ac:dyDescent="0.2">
      <c r="A51" s="5">
        <v>43</v>
      </c>
      <c r="B51" s="5" t="s">
        <v>68</v>
      </c>
      <c r="C51" s="5" t="s">
        <v>82</v>
      </c>
      <c r="D51" s="5" t="s">
        <v>83</v>
      </c>
      <c r="E51" s="5" t="s">
        <v>33</v>
      </c>
      <c r="F51" s="5" t="s">
        <v>34</v>
      </c>
      <c r="G51" s="5" t="s">
        <v>26</v>
      </c>
      <c r="H51" s="5"/>
      <c r="I51" s="5"/>
      <c r="J51" s="5"/>
      <c r="K51" s="5"/>
      <c r="L51" s="5"/>
      <c r="M51" s="5"/>
      <c r="N51" s="5"/>
      <c r="O51" s="5"/>
      <c r="P51" s="24"/>
      <c r="Q51" s="24"/>
      <c r="R51" s="24"/>
      <c r="S51" s="5"/>
      <c r="T51" s="5"/>
      <c r="U51" s="29"/>
      <c r="V51" s="23"/>
      <c r="W51" s="24"/>
      <c r="X51" s="29"/>
      <c r="Y51" s="35"/>
      <c r="Z51" s="57"/>
      <c r="AA51" s="55"/>
      <c r="AB51" s="23">
        <f t="shared" ref="AB51:AB52" si="26">Z51*AA51</f>
        <v>0</v>
      </c>
      <c r="AC51" s="25"/>
      <c r="AD51" s="23"/>
      <c r="AE51" s="23"/>
      <c r="AF51" s="52"/>
      <c r="AG51" s="48"/>
      <c r="AH51" s="48"/>
      <c r="AI51" s="50">
        <f t="shared" si="0"/>
        <v>0</v>
      </c>
      <c r="AJ51" s="70">
        <f t="shared" si="1"/>
        <v>0</v>
      </c>
    </row>
    <row r="52" spans="1:36" ht="29.25" customHeight="1" x14ac:dyDescent="0.2">
      <c r="A52" s="5">
        <v>44</v>
      </c>
      <c r="B52" s="5" t="s">
        <v>68</v>
      </c>
      <c r="C52" s="5" t="s">
        <v>82</v>
      </c>
      <c r="D52" s="5" t="s">
        <v>83</v>
      </c>
      <c r="E52" s="5" t="s">
        <v>31</v>
      </c>
      <c r="F52" s="5" t="s">
        <v>36</v>
      </c>
      <c r="G52" s="5" t="s">
        <v>26</v>
      </c>
      <c r="H52" s="5"/>
      <c r="I52" s="5"/>
      <c r="J52" s="5"/>
      <c r="K52" s="5"/>
      <c r="L52" s="5"/>
      <c r="M52" s="5"/>
      <c r="N52" s="5"/>
      <c r="O52" s="5"/>
      <c r="P52" s="24"/>
      <c r="Q52" s="24"/>
      <c r="R52" s="24"/>
      <c r="S52" s="5"/>
      <c r="T52" s="5"/>
      <c r="U52" s="29"/>
      <c r="V52" s="23"/>
      <c r="W52" s="24"/>
      <c r="X52" s="29"/>
      <c r="Y52" s="35"/>
      <c r="Z52" s="57"/>
      <c r="AA52" s="55"/>
      <c r="AB52" s="23">
        <f t="shared" si="26"/>
        <v>0</v>
      </c>
      <c r="AC52" s="25"/>
      <c r="AD52" s="23"/>
      <c r="AE52" s="23"/>
      <c r="AF52" s="52"/>
      <c r="AG52" s="48"/>
      <c r="AH52" s="48"/>
      <c r="AI52" s="50">
        <f t="shared" si="0"/>
        <v>0</v>
      </c>
      <c r="AJ52" s="70">
        <f t="shared" si="1"/>
        <v>0</v>
      </c>
    </row>
    <row r="53" spans="1:36" ht="29.25" customHeight="1" x14ac:dyDescent="0.2">
      <c r="A53" s="5">
        <v>45</v>
      </c>
      <c r="B53" s="5" t="s">
        <v>68</v>
      </c>
      <c r="C53" s="5" t="s">
        <v>87</v>
      </c>
      <c r="D53" s="5" t="s">
        <v>88</v>
      </c>
      <c r="E53" s="5" t="s">
        <v>31</v>
      </c>
      <c r="F53" s="5" t="s">
        <v>25</v>
      </c>
      <c r="G53" s="5" t="s">
        <v>26</v>
      </c>
      <c r="H53" s="5" t="s">
        <v>89</v>
      </c>
      <c r="I53" s="5" t="s">
        <v>40</v>
      </c>
      <c r="J53" s="5">
        <v>2</v>
      </c>
      <c r="K53" s="5">
        <v>2</v>
      </c>
      <c r="L53" s="5" t="s">
        <v>90</v>
      </c>
      <c r="M53" s="5">
        <v>1</v>
      </c>
      <c r="N53" s="5" t="s">
        <v>91</v>
      </c>
      <c r="O53" s="5">
        <f>J53*K53</f>
        <v>4</v>
      </c>
      <c r="P53" s="54"/>
      <c r="Q53" s="54"/>
      <c r="R53" s="22">
        <f t="shared" ref="R53" si="27">(O53*P53)+Q53</f>
        <v>0</v>
      </c>
      <c r="S53" s="5">
        <v>20</v>
      </c>
      <c r="T53" s="5" t="s">
        <v>30</v>
      </c>
      <c r="U53" s="55"/>
      <c r="V53" s="23">
        <f t="shared" ref="V53:V54" si="28">R53*S53*U53</f>
        <v>0</v>
      </c>
      <c r="W53" s="54"/>
      <c r="X53" s="55"/>
      <c r="Y53" s="23">
        <f>S53*W53*X53</f>
        <v>0</v>
      </c>
      <c r="Z53" s="24"/>
      <c r="AA53" s="29"/>
      <c r="AB53" s="23"/>
      <c r="AC53" s="24"/>
      <c r="AD53" s="29"/>
      <c r="AE53" s="23"/>
      <c r="AF53" s="52"/>
      <c r="AG53" s="48"/>
      <c r="AH53" s="48"/>
      <c r="AI53" s="50">
        <f t="shared" si="0"/>
        <v>0</v>
      </c>
      <c r="AJ53" s="70">
        <f t="shared" si="1"/>
        <v>0</v>
      </c>
    </row>
    <row r="54" spans="1:36" ht="29.25" customHeight="1" x14ac:dyDescent="0.2">
      <c r="A54" s="5">
        <v>46</v>
      </c>
      <c r="B54" s="5" t="s">
        <v>68</v>
      </c>
      <c r="C54" s="5" t="s">
        <v>87</v>
      </c>
      <c r="D54" s="5" t="s">
        <v>88</v>
      </c>
      <c r="E54" s="5" t="s">
        <v>43</v>
      </c>
      <c r="F54" s="5" t="s">
        <v>44</v>
      </c>
      <c r="G54" s="5" t="s">
        <v>26</v>
      </c>
      <c r="H54" s="5" t="s">
        <v>58</v>
      </c>
      <c r="I54" s="5" t="s">
        <v>45</v>
      </c>
      <c r="J54" s="5">
        <v>1</v>
      </c>
      <c r="K54" s="5">
        <v>1</v>
      </c>
      <c r="L54" s="5" t="s">
        <v>90</v>
      </c>
      <c r="M54" s="5" t="s">
        <v>45</v>
      </c>
      <c r="N54" s="5" t="s">
        <v>45</v>
      </c>
      <c r="O54" s="5">
        <f>J54*K54</f>
        <v>1</v>
      </c>
      <c r="P54" s="54"/>
      <c r="Q54" s="22"/>
      <c r="R54" s="22">
        <f>(O54*P54)</f>
        <v>0</v>
      </c>
      <c r="S54" s="5">
        <v>9</v>
      </c>
      <c r="T54" s="5" t="s">
        <v>46</v>
      </c>
      <c r="U54" s="55"/>
      <c r="V54" s="23">
        <f t="shared" si="28"/>
        <v>0</v>
      </c>
      <c r="W54" s="54"/>
      <c r="X54" s="55"/>
      <c r="Y54" s="23">
        <f>S54*W54*X54</f>
        <v>0</v>
      </c>
      <c r="Z54" s="24"/>
      <c r="AA54" s="29"/>
      <c r="AB54" s="23"/>
      <c r="AC54" s="24"/>
      <c r="AD54" s="29"/>
      <c r="AE54" s="23"/>
      <c r="AF54" s="52"/>
      <c r="AG54" s="48"/>
      <c r="AH54" s="48"/>
      <c r="AI54" s="50">
        <f t="shared" si="0"/>
        <v>0</v>
      </c>
      <c r="AJ54" s="70">
        <f t="shared" si="1"/>
        <v>0</v>
      </c>
    </row>
    <row r="55" spans="1:36" ht="29.25" customHeight="1" x14ac:dyDescent="0.2">
      <c r="A55" s="5">
        <v>47</v>
      </c>
      <c r="B55" s="5" t="s">
        <v>68</v>
      </c>
      <c r="C55" s="5" t="s">
        <v>87</v>
      </c>
      <c r="D55" s="5" t="s">
        <v>88</v>
      </c>
      <c r="E55" s="5" t="s">
        <v>33</v>
      </c>
      <c r="F55" s="5" t="s">
        <v>34</v>
      </c>
      <c r="G55" s="5" t="s">
        <v>26</v>
      </c>
      <c r="H55" s="5"/>
      <c r="I55" s="5"/>
      <c r="J55" s="5"/>
      <c r="K55" s="5"/>
      <c r="L55" s="5"/>
      <c r="M55" s="5"/>
      <c r="N55" s="5"/>
      <c r="O55" s="5"/>
      <c r="P55" s="24"/>
      <c r="Q55" s="24"/>
      <c r="R55" s="24"/>
      <c r="S55" s="5"/>
      <c r="T55" s="5"/>
      <c r="U55" s="29"/>
      <c r="V55" s="23"/>
      <c r="W55" s="24"/>
      <c r="X55" s="29"/>
      <c r="Y55" s="35"/>
      <c r="Z55" s="57"/>
      <c r="AA55" s="55"/>
      <c r="AB55" s="23">
        <f t="shared" ref="AB55:AB56" si="29">Z55*AA55</f>
        <v>0</v>
      </c>
      <c r="AC55" s="25"/>
      <c r="AD55" s="23"/>
      <c r="AE55" s="23"/>
      <c r="AF55" s="52"/>
      <c r="AG55" s="48"/>
      <c r="AH55" s="48"/>
      <c r="AI55" s="50">
        <f t="shared" si="0"/>
        <v>0</v>
      </c>
      <c r="AJ55" s="70">
        <f t="shared" si="1"/>
        <v>0</v>
      </c>
    </row>
    <row r="56" spans="1:36" ht="29.25" customHeight="1" x14ac:dyDescent="0.2">
      <c r="A56" s="5">
        <v>48</v>
      </c>
      <c r="B56" s="5" t="s">
        <v>68</v>
      </c>
      <c r="C56" s="5" t="s">
        <v>87</v>
      </c>
      <c r="D56" s="5" t="s">
        <v>88</v>
      </c>
      <c r="E56" s="5" t="s">
        <v>35</v>
      </c>
      <c r="F56" s="5" t="s">
        <v>36</v>
      </c>
      <c r="G56" s="5" t="s">
        <v>26</v>
      </c>
      <c r="H56" s="5"/>
      <c r="I56" s="5"/>
      <c r="J56" s="5"/>
      <c r="K56" s="5"/>
      <c r="L56" s="5"/>
      <c r="M56" s="5"/>
      <c r="N56" s="5"/>
      <c r="O56" s="5"/>
      <c r="P56" s="24"/>
      <c r="Q56" s="24"/>
      <c r="R56" s="24"/>
      <c r="S56" s="5"/>
      <c r="T56" s="5"/>
      <c r="U56" s="29"/>
      <c r="V56" s="23"/>
      <c r="W56" s="24"/>
      <c r="X56" s="29"/>
      <c r="Y56" s="35"/>
      <c r="Z56" s="57"/>
      <c r="AA56" s="55"/>
      <c r="AB56" s="23">
        <f t="shared" si="29"/>
        <v>0</v>
      </c>
      <c r="AC56" s="25"/>
      <c r="AD56" s="23"/>
      <c r="AE56" s="23"/>
      <c r="AF56" s="52"/>
      <c r="AG56" s="48"/>
      <c r="AH56" s="48"/>
      <c r="AI56" s="50">
        <f t="shared" si="0"/>
        <v>0</v>
      </c>
      <c r="AJ56" s="70">
        <f t="shared" si="1"/>
        <v>0</v>
      </c>
    </row>
    <row r="57" spans="1:36" ht="29.25" customHeight="1" x14ac:dyDescent="0.2">
      <c r="A57" s="5">
        <v>49</v>
      </c>
      <c r="B57" s="5" t="s">
        <v>68</v>
      </c>
      <c r="C57" s="5" t="s">
        <v>92</v>
      </c>
      <c r="D57" s="5" t="s">
        <v>93</v>
      </c>
      <c r="E57" s="5" t="s">
        <v>31</v>
      </c>
      <c r="F57" s="5" t="s">
        <v>25</v>
      </c>
      <c r="G57" s="5" t="s">
        <v>26</v>
      </c>
      <c r="H57" s="5" t="s">
        <v>94</v>
      </c>
      <c r="I57" s="5" t="s">
        <v>40</v>
      </c>
      <c r="J57" s="5">
        <v>2</v>
      </c>
      <c r="K57" s="5">
        <v>2</v>
      </c>
      <c r="L57" s="5" t="s">
        <v>95</v>
      </c>
      <c r="M57" s="5">
        <v>1</v>
      </c>
      <c r="N57" s="5" t="s">
        <v>96</v>
      </c>
      <c r="O57" s="5">
        <f>J57*K57</f>
        <v>4</v>
      </c>
      <c r="P57" s="54"/>
      <c r="Q57" s="54"/>
      <c r="R57" s="22">
        <f t="shared" ref="R57:R58" si="30">(O57*P57)+Q57</f>
        <v>0</v>
      </c>
      <c r="S57" s="5">
        <v>5</v>
      </c>
      <c r="T57" s="5" t="s">
        <v>30</v>
      </c>
      <c r="U57" s="55"/>
      <c r="V57" s="23">
        <f t="shared" ref="V57:V59" si="31">R57*S57*U57</f>
        <v>0</v>
      </c>
      <c r="W57" s="54"/>
      <c r="X57" s="55"/>
      <c r="Y57" s="23">
        <f>S57*W57*X57</f>
        <v>0</v>
      </c>
      <c r="Z57" s="24"/>
      <c r="AA57" s="29"/>
      <c r="AB57" s="23"/>
      <c r="AC57" s="24"/>
      <c r="AD57" s="29"/>
      <c r="AE57" s="23"/>
      <c r="AF57" s="52"/>
      <c r="AG57" s="48"/>
      <c r="AH57" s="48"/>
      <c r="AI57" s="50">
        <f t="shared" si="0"/>
        <v>0</v>
      </c>
      <c r="AJ57" s="70">
        <f t="shared" si="1"/>
        <v>0</v>
      </c>
    </row>
    <row r="58" spans="1:36" ht="29.25" customHeight="1" x14ac:dyDescent="0.2">
      <c r="A58" s="5">
        <v>50</v>
      </c>
      <c r="B58" s="5" t="s">
        <v>68</v>
      </c>
      <c r="C58" s="5" t="s">
        <v>92</v>
      </c>
      <c r="D58" s="5" t="s">
        <v>93</v>
      </c>
      <c r="E58" s="5" t="s">
        <v>24</v>
      </c>
      <c r="F58" s="5" t="s">
        <v>25</v>
      </c>
      <c r="G58" s="5" t="s">
        <v>26</v>
      </c>
      <c r="H58" s="5" t="s">
        <v>94</v>
      </c>
      <c r="I58" s="5" t="s">
        <v>40</v>
      </c>
      <c r="J58" s="5">
        <v>1</v>
      </c>
      <c r="K58" s="5">
        <v>2</v>
      </c>
      <c r="L58" s="5" t="s">
        <v>95</v>
      </c>
      <c r="M58" s="5">
        <v>1</v>
      </c>
      <c r="N58" s="5" t="s">
        <v>96</v>
      </c>
      <c r="O58" s="5">
        <f>J58*K58</f>
        <v>2</v>
      </c>
      <c r="P58" s="54"/>
      <c r="Q58" s="54"/>
      <c r="R58" s="22">
        <f t="shared" si="30"/>
        <v>0</v>
      </c>
      <c r="S58" s="5">
        <v>107</v>
      </c>
      <c r="T58" s="5" t="s">
        <v>30</v>
      </c>
      <c r="U58" s="55"/>
      <c r="V58" s="23">
        <f t="shared" si="31"/>
        <v>0</v>
      </c>
      <c r="W58" s="54"/>
      <c r="X58" s="55"/>
      <c r="Y58" s="23">
        <f>S58*W58*X58</f>
        <v>0</v>
      </c>
      <c r="Z58" s="24"/>
      <c r="AA58" s="29"/>
      <c r="AB58" s="23"/>
      <c r="AC58" s="24"/>
      <c r="AD58" s="29"/>
      <c r="AE58" s="23"/>
      <c r="AF58" s="52"/>
      <c r="AG58" s="48"/>
      <c r="AH58" s="48"/>
      <c r="AI58" s="50">
        <f t="shared" si="0"/>
        <v>0</v>
      </c>
      <c r="AJ58" s="70">
        <f t="shared" si="1"/>
        <v>0</v>
      </c>
    </row>
    <row r="59" spans="1:36" ht="29.25" customHeight="1" x14ac:dyDescent="0.2">
      <c r="A59" s="5">
        <v>51</v>
      </c>
      <c r="B59" s="5" t="s">
        <v>68</v>
      </c>
      <c r="C59" s="5" t="s">
        <v>92</v>
      </c>
      <c r="D59" s="5" t="s">
        <v>93</v>
      </c>
      <c r="E59" s="5" t="s">
        <v>43</v>
      </c>
      <c r="F59" s="5" t="s">
        <v>44</v>
      </c>
      <c r="G59" s="5" t="s">
        <v>26</v>
      </c>
      <c r="H59" s="5" t="s">
        <v>58</v>
      </c>
      <c r="I59" s="5" t="s">
        <v>45</v>
      </c>
      <c r="J59" s="5">
        <v>1</v>
      </c>
      <c r="K59" s="5">
        <v>1</v>
      </c>
      <c r="L59" s="5" t="s">
        <v>95</v>
      </c>
      <c r="M59" s="5" t="s">
        <v>45</v>
      </c>
      <c r="N59" s="5" t="s">
        <v>45</v>
      </c>
      <c r="O59" s="5">
        <f>J59*K59</f>
        <v>1</v>
      </c>
      <c r="P59" s="54"/>
      <c r="Q59" s="22"/>
      <c r="R59" s="22">
        <f>(O59*P59)</f>
        <v>0</v>
      </c>
      <c r="S59" s="5">
        <v>4</v>
      </c>
      <c r="T59" s="5" t="s">
        <v>46</v>
      </c>
      <c r="U59" s="55"/>
      <c r="V59" s="23">
        <f t="shared" si="31"/>
        <v>0</v>
      </c>
      <c r="W59" s="54"/>
      <c r="X59" s="55"/>
      <c r="Y59" s="23">
        <f>S59*W59*X59</f>
        <v>0</v>
      </c>
      <c r="Z59" s="24"/>
      <c r="AA59" s="29"/>
      <c r="AB59" s="23"/>
      <c r="AC59" s="24"/>
      <c r="AD59" s="29"/>
      <c r="AE59" s="23"/>
      <c r="AF59" s="52"/>
      <c r="AG59" s="48"/>
      <c r="AH59" s="48"/>
      <c r="AI59" s="50">
        <f t="shared" si="0"/>
        <v>0</v>
      </c>
      <c r="AJ59" s="70">
        <f t="shared" si="1"/>
        <v>0</v>
      </c>
    </row>
    <row r="60" spans="1:36" ht="29.25" customHeight="1" x14ac:dyDescent="0.2">
      <c r="A60" s="5">
        <v>52</v>
      </c>
      <c r="B60" s="5" t="s">
        <v>68</v>
      </c>
      <c r="C60" s="5" t="s">
        <v>92</v>
      </c>
      <c r="D60" s="5" t="s">
        <v>93</v>
      </c>
      <c r="E60" s="5" t="s">
        <v>33</v>
      </c>
      <c r="F60" s="5" t="s">
        <v>34</v>
      </c>
      <c r="G60" s="5" t="s">
        <v>26</v>
      </c>
      <c r="H60" s="5"/>
      <c r="I60" s="5"/>
      <c r="J60" s="5"/>
      <c r="K60" s="5"/>
      <c r="L60" s="5"/>
      <c r="M60" s="5"/>
      <c r="N60" s="5"/>
      <c r="O60" s="5"/>
      <c r="P60" s="24"/>
      <c r="Q60" s="24"/>
      <c r="R60" s="24"/>
      <c r="S60" s="5"/>
      <c r="T60" s="5"/>
      <c r="U60" s="29"/>
      <c r="V60" s="23"/>
      <c r="W60" s="24"/>
      <c r="X60" s="29"/>
      <c r="Y60" s="35"/>
      <c r="Z60" s="57"/>
      <c r="AA60" s="55"/>
      <c r="AB60" s="23">
        <f t="shared" ref="AB60:AB61" si="32">Z60*AA60</f>
        <v>0</v>
      </c>
      <c r="AC60" s="25"/>
      <c r="AD60" s="23"/>
      <c r="AE60" s="23"/>
      <c r="AF60" s="52"/>
      <c r="AG60" s="48"/>
      <c r="AH60" s="48"/>
      <c r="AI60" s="50">
        <f t="shared" si="0"/>
        <v>0</v>
      </c>
      <c r="AJ60" s="70">
        <f t="shared" si="1"/>
        <v>0</v>
      </c>
    </row>
    <row r="61" spans="1:36" ht="29.25" customHeight="1" x14ac:dyDescent="0.2">
      <c r="A61" s="5">
        <v>53</v>
      </c>
      <c r="B61" s="5" t="s">
        <v>68</v>
      </c>
      <c r="C61" s="5" t="s">
        <v>92</v>
      </c>
      <c r="D61" s="5" t="s">
        <v>93</v>
      </c>
      <c r="E61" s="5" t="s">
        <v>35</v>
      </c>
      <c r="F61" s="5" t="s">
        <v>36</v>
      </c>
      <c r="G61" s="5" t="s">
        <v>26</v>
      </c>
      <c r="H61" s="5"/>
      <c r="I61" s="5"/>
      <c r="J61" s="5"/>
      <c r="K61" s="5"/>
      <c r="L61" s="5"/>
      <c r="M61" s="5"/>
      <c r="N61" s="5"/>
      <c r="O61" s="5"/>
      <c r="P61" s="24"/>
      <c r="Q61" s="24"/>
      <c r="R61" s="24"/>
      <c r="S61" s="5"/>
      <c r="T61" s="5"/>
      <c r="U61" s="29"/>
      <c r="V61" s="23"/>
      <c r="W61" s="24"/>
      <c r="X61" s="29"/>
      <c r="Y61" s="35"/>
      <c r="Z61" s="57"/>
      <c r="AA61" s="55"/>
      <c r="AB61" s="23">
        <f t="shared" si="32"/>
        <v>0</v>
      </c>
      <c r="AC61" s="25"/>
      <c r="AD61" s="23"/>
      <c r="AE61" s="23"/>
      <c r="AF61" s="52"/>
      <c r="AG61" s="48"/>
      <c r="AH61" s="48"/>
      <c r="AI61" s="50">
        <f t="shared" si="0"/>
        <v>0</v>
      </c>
      <c r="AJ61" s="70">
        <f t="shared" si="1"/>
        <v>0</v>
      </c>
    </row>
    <row r="62" spans="1:36" ht="29.25" customHeight="1" x14ac:dyDescent="0.2">
      <c r="A62" s="5">
        <v>54</v>
      </c>
      <c r="B62" s="5" t="s">
        <v>68</v>
      </c>
      <c r="C62" s="5" t="s">
        <v>97</v>
      </c>
      <c r="D62" s="5" t="s">
        <v>98</v>
      </c>
      <c r="E62" s="5" t="s">
        <v>31</v>
      </c>
      <c r="F62" s="5" t="s">
        <v>25</v>
      </c>
      <c r="G62" s="5" t="s">
        <v>26</v>
      </c>
      <c r="H62" s="5" t="s">
        <v>99</v>
      </c>
      <c r="I62" s="5" t="s">
        <v>40</v>
      </c>
      <c r="J62" s="5">
        <v>2</v>
      </c>
      <c r="K62" s="5">
        <v>2</v>
      </c>
      <c r="L62" s="5" t="s">
        <v>100</v>
      </c>
      <c r="M62" s="5">
        <v>1</v>
      </c>
      <c r="N62" s="5" t="s">
        <v>101</v>
      </c>
      <c r="O62" s="5">
        <f>J62*K62</f>
        <v>4</v>
      </c>
      <c r="P62" s="54"/>
      <c r="Q62" s="54"/>
      <c r="R62" s="22">
        <f t="shared" ref="R62" si="33">(O62*P62)+Q62</f>
        <v>0</v>
      </c>
      <c r="S62" s="5">
        <v>2</v>
      </c>
      <c r="T62" s="5" t="s">
        <v>30</v>
      </c>
      <c r="U62" s="55"/>
      <c r="V62" s="23">
        <f>R62*S62*U62</f>
        <v>0</v>
      </c>
      <c r="W62" s="54"/>
      <c r="X62" s="55"/>
      <c r="Y62" s="23">
        <f>S62*W62*X62</f>
        <v>0</v>
      </c>
      <c r="Z62" s="24"/>
      <c r="AA62" s="29"/>
      <c r="AB62" s="23"/>
      <c r="AC62" s="24"/>
      <c r="AD62" s="29"/>
      <c r="AE62" s="23"/>
      <c r="AF62" s="52"/>
      <c r="AG62" s="48"/>
      <c r="AH62" s="48"/>
      <c r="AI62" s="50">
        <f t="shared" si="0"/>
        <v>0</v>
      </c>
      <c r="AJ62" s="70">
        <f t="shared" si="1"/>
        <v>0</v>
      </c>
    </row>
    <row r="63" spans="1:36" ht="29.25" customHeight="1" x14ac:dyDescent="0.2">
      <c r="A63" s="5">
        <v>55</v>
      </c>
      <c r="B63" s="5" t="s">
        <v>68</v>
      </c>
      <c r="C63" s="5" t="s">
        <v>97</v>
      </c>
      <c r="D63" s="5" t="s">
        <v>98</v>
      </c>
      <c r="E63" s="5" t="s">
        <v>33</v>
      </c>
      <c r="F63" s="5" t="s">
        <v>34</v>
      </c>
      <c r="G63" s="5" t="s">
        <v>26</v>
      </c>
      <c r="H63" s="5"/>
      <c r="I63" s="5"/>
      <c r="J63" s="5"/>
      <c r="K63" s="5"/>
      <c r="L63" s="5"/>
      <c r="M63" s="5"/>
      <c r="N63" s="5"/>
      <c r="O63" s="5"/>
      <c r="P63" s="24"/>
      <c r="Q63" s="24"/>
      <c r="R63" s="24"/>
      <c r="S63" s="5"/>
      <c r="T63" s="5"/>
      <c r="U63" s="29"/>
      <c r="V63" s="23"/>
      <c r="W63" s="24"/>
      <c r="X63" s="29"/>
      <c r="Y63" s="35"/>
      <c r="Z63" s="57"/>
      <c r="AA63" s="55"/>
      <c r="AB63" s="23">
        <f t="shared" ref="AB63:AB64" si="34">Z63*AA63</f>
        <v>0</v>
      </c>
      <c r="AC63" s="25"/>
      <c r="AD63" s="23"/>
      <c r="AE63" s="23"/>
      <c r="AF63" s="52"/>
      <c r="AG63" s="48"/>
      <c r="AH63" s="48"/>
      <c r="AI63" s="50">
        <f t="shared" si="0"/>
        <v>0</v>
      </c>
      <c r="AJ63" s="70">
        <f t="shared" si="1"/>
        <v>0</v>
      </c>
    </row>
    <row r="64" spans="1:36" ht="29.25" customHeight="1" x14ac:dyDescent="0.2">
      <c r="A64" s="5">
        <v>56</v>
      </c>
      <c r="B64" s="5" t="s">
        <v>68</v>
      </c>
      <c r="C64" s="5" t="s">
        <v>97</v>
      </c>
      <c r="D64" s="5" t="s">
        <v>98</v>
      </c>
      <c r="E64" s="5" t="s">
        <v>31</v>
      </c>
      <c r="F64" s="5" t="s">
        <v>36</v>
      </c>
      <c r="G64" s="5" t="s">
        <v>26</v>
      </c>
      <c r="H64" s="5"/>
      <c r="I64" s="5"/>
      <c r="J64" s="5"/>
      <c r="K64" s="5"/>
      <c r="L64" s="5"/>
      <c r="M64" s="5"/>
      <c r="N64" s="5"/>
      <c r="O64" s="5"/>
      <c r="P64" s="24"/>
      <c r="Q64" s="24"/>
      <c r="R64" s="24"/>
      <c r="S64" s="5"/>
      <c r="T64" s="5"/>
      <c r="U64" s="29"/>
      <c r="V64" s="23"/>
      <c r="W64" s="24"/>
      <c r="X64" s="29"/>
      <c r="Y64" s="35"/>
      <c r="Z64" s="57"/>
      <c r="AA64" s="55"/>
      <c r="AB64" s="23">
        <f t="shared" si="34"/>
        <v>0</v>
      </c>
      <c r="AC64" s="25"/>
      <c r="AD64" s="23"/>
      <c r="AE64" s="23"/>
      <c r="AF64" s="52"/>
      <c r="AG64" s="48"/>
      <c r="AH64" s="48"/>
      <c r="AI64" s="50">
        <f t="shared" si="0"/>
        <v>0</v>
      </c>
      <c r="AJ64" s="70">
        <f t="shared" si="1"/>
        <v>0</v>
      </c>
    </row>
    <row r="65" spans="1:36" ht="29.25" customHeight="1" x14ac:dyDescent="0.2">
      <c r="A65" s="5">
        <v>57</v>
      </c>
      <c r="B65" s="5" t="s">
        <v>68</v>
      </c>
      <c r="C65" s="5" t="s">
        <v>102</v>
      </c>
      <c r="D65" s="5" t="s">
        <v>103</v>
      </c>
      <c r="E65" s="5" t="s">
        <v>31</v>
      </c>
      <c r="F65" s="5" t="s">
        <v>25</v>
      </c>
      <c r="G65" s="5" t="s">
        <v>26</v>
      </c>
      <c r="H65" s="5" t="s">
        <v>104</v>
      </c>
      <c r="I65" s="5" t="s">
        <v>72</v>
      </c>
      <c r="J65" s="5">
        <v>2</v>
      </c>
      <c r="K65" s="5">
        <v>2</v>
      </c>
      <c r="L65" s="5" t="s">
        <v>105</v>
      </c>
      <c r="M65" s="5">
        <v>1</v>
      </c>
      <c r="N65" s="5" t="s">
        <v>106</v>
      </c>
      <c r="O65" s="5">
        <f>J65*K65</f>
        <v>4</v>
      </c>
      <c r="P65" s="54"/>
      <c r="Q65" s="54"/>
      <c r="R65" s="22">
        <f t="shared" ref="R65" si="35">(O65*P65)+Q65</f>
        <v>0</v>
      </c>
      <c r="S65" s="5">
        <v>2</v>
      </c>
      <c r="T65" s="5" t="s">
        <v>30</v>
      </c>
      <c r="U65" s="55"/>
      <c r="V65" s="23">
        <f>R65*S65*U65</f>
        <v>0</v>
      </c>
      <c r="W65" s="54"/>
      <c r="X65" s="55"/>
      <c r="Y65" s="23">
        <f>S65*W65*X65</f>
        <v>0</v>
      </c>
      <c r="Z65" s="24"/>
      <c r="AA65" s="29"/>
      <c r="AB65" s="23"/>
      <c r="AC65" s="24"/>
      <c r="AD65" s="29"/>
      <c r="AE65" s="23"/>
      <c r="AF65" s="52"/>
      <c r="AG65" s="48"/>
      <c r="AH65" s="48"/>
      <c r="AI65" s="50">
        <f t="shared" si="0"/>
        <v>0</v>
      </c>
      <c r="AJ65" s="70">
        <f t="shared" si="1"/>
        <v>0</v>
      </c>
    </row>
    <row r="66" spans="1:36" ht="29.25" customHeight="1" x14ac:dyDescent="0.2">
      <c r="A66" s="5">
        <v>58</v>
      </c>
      <c r="B66" s="5" t="s">
        <v>68</v>
      </c>
      <c r="C66" s="5" t="s">
        <v>102</v>
      </c>
      <c r="D66" s="5" t="s">
        <v>103</v>
      </c>
      <c r="E66" s="5" t="s">
        <v>33</v>
      </c>
      <c r="F66" s="5" t="s">
        <v>34</v>
      </c>
      <c r="G66" s="5" t="s">
        <v>26</v>
      </c>
      <c r="H66" s="5"/>
      <c r="I66" s="5"/>
      <c r="J66" s="5"/>
      <c r="K66" s="5"/>
      <c r="L66" s="5"/>
      <c r="M66" s="5"/>
      <c r="N66" s="5"/>
      <c r="O66" s="5"/>
      <c r="P66" s="24"/>
      <c r="Q66" s="24"/>
      <c r="R66" s="24"/>
      <c r="S66" s="5"/>
      <c r="T66" s="5"/>
      <c r="U66" s="29"/>
      <c r="V66" s="23"/>
      <c r="W66" s="24"/>
      <c r="X66" s="29"/>
      <c r="Y66" s="35"/>
      <c r="Z66" s="57"/>
      <c r="AA66" s="55"/>
      <c r="AB66" s="23">
        <f t="shared" ref="AB66:AB68" si="36">Z66*AA66</f>
        <v>0</v>
      </c>
      <c r="AC66" s="25"/>
      <c r="AD66" s="23"/>
      <c r="AE66" s="23"/>
      <c r="AF66" s="52"/>
      <c r="AG66" s="48"/>
      <c r="AH66" s="48"/>
      <c r="AI66" s="50">
        <f t="shared" si="0"/>
        <v>0</v>
      </c>
      <c r="AJ66" s="70">
        <f t="shared" si="1"/>
        <v>0</v>
      </c>
    </row>
    <row r="67" spans="1:36" ht="29.25" customHeight="1" x14ac:dyDescent="0.2">
      <c r="A67" s="5">
        <v>59</v>
      </c>
      <c r="B67" s="5" t="s">
        <v>68</v>
      </c>
      <c r="C67" s="5" t="s">
        <v>102</v>
      </c>
      <c r="D67" s="5" t="s">
        <v>103</v>
      </c>
      <c r="E67" s="5" t="s">
        <v>31</v>
      </c>
      <c r="F67" s="5" t="s">
        <v>36</v>
      </c>
      <c r="G67" s="5" t="s">
        <v>26</v>
      </c>
      <c r="H67" s="5"/>
      <c r="I67" s="5"/>
      <c r="J67" s="5"/>
      <c r="K67" s="5"/>
      <c r="L67" s="5"/>
      <c r="M67" s="5"/>
      <c r="N67" s="5"/>
      <c r="O67" s="5"/>
      <c r="P67" s="24"/>
      <c r="Q67" s="24"/>
      <c r="R67" s="24"/>
      <c r="S67" s="5"/>
      <c r="T67" s="5"/>
      <c r="U67" s="29"/>
      <c r="V67" s="23"/>
      <c r="W67" s="24"/>
      <c r="X67" s="29"/>
      <c r="Y67" s="35"/>
      <c r="Z67" s="57"/>
      <c r="AA67" s="55"/>
      <c r="AB67" s="23">
        <f t="shared" si="36"/>
        <v>0</v>
      </c>
      <c r="AC67" s="25"/>
      <c r="AD67" s="23"/>
      <c r="AE67" s="23"/>
      <c r="AF67" s="52"/>
      <c r="AG67" s="48"/>
      <c r="AH67" s="48"/>
      <c r="AI67" s="50">
        <f t="shared" si="0"/>
        <v>0</v>
      </c>
      <c r="AJ67" s="70">
        <f t="shared" si="1"/>
        <v>0</v>
      </c>
    </row>
    <row r="68" spans="1:36" ht="29.25" customHeight="1" x14ac:dyDescent="0.2">
      <c r="A68" s="5">
        <v>60</v>
      </c>
      <c r="B68" s="5" t="s">
        <v>68</v>
      </c>
      <c r="C68" s="5" t="s">
        <v>107</v>
      </c>
      <c r="D68" s="5" t="s">
        <v>108</v>
      </c>
      <c r="E68" s="5" t="s">
        <v>33</v>
      </c>
      <c r="F68" s="5" t="s">
        <v>34</v>
      </c>
      <c r="G68" s="5" t="s">
        <v>26</v>
      </c>
      <c r="H68" s="5"/>
      <c r="I68" s="5"/>
      <c r="J68" s="5"/>
      <c r="K68" s="5"/>
      <c r="L68" s="5"/>
      <c r="M68" s="5"/>
      <c r="N68" s="5"/>
      <c r="O68" s="5"/>
      <c r="P68" s="24"/>
      <c r="Q68" s="24"/>
      <c r="R68" s="24"/>
      <c r="S68" s="5"/>
      <c r="T68" s="5"/>
      <c r="U68" s="29"/>
      <c r="V68" s="23"/>
      <c r="W68" s="24"/>
      <c r="X68" s="29"/>
      <c r="Y68" s="35"/>
      <c r="Z68" s="57"/>
      <c r="AA68" s="55"/>
      <c r="AB68" s="23">
        <f t="shared" si="36"/>
        <v>0</v>
      </c>
      <c r="AC68" s="25"/>
      <c r="AD68" s="23"/>
      <c r="AE68" s="23"/>
      <c r="AF68" s="52"/>
      <c r="AG68" s="48"/>
      <c r="AH68" s="48"/>
      <c r="AI68" s="50">
        <f t="shared" si="0"/>
        <v>0</v>
      </c>
      <c r="AJ68" s="70">
        <f t="shared" si="1"/>
        <v>0</v>
      </c>
    </row>
    <row r="69" spans="1:36" ht="29.25" customHeight="1" x14ac:dyDescent="0.2">
      <c r="A69" s="5">
        <v>61</v>
      </c>
      <c r="B69" s="5" t="s">
        <v>109</v>
      </c>
      <c r="C69" s="5" t="s">
        <v>110</v>
      </c>
      <c r="D69" s="5" t="s">
        <v>111</v>
      </c>
      <c r="E69" s="5" t="s">
        <v>31</v>
      </c>
      <c r="F69" s="5" t="s">
        <v>25</v>
      </c>
      <c r="G69" s="5" t="s">
        <v>26</v>
      </c>
      <c r="H69" s="5" t="s">
        <v>112</v>
      </c>
      <c r="I69" s="5" t="s">
        <v>40</v>
      </c>
      <c r="J69" s="5">
        <v>2</v>
      </c>
      <c r="K69" s="5">
        <v>1</v>
      </c>
      <c r="L69" s="5" t="s">
        <v>113</v>
      </c>
      <c r="M69" s="5">
        <v>1</v>
      </c>
      <c r="N69" s="5" t="s">
        <v>114</v>
      </c>
      <c r="O69" s="5">
        <f>J69*K69</f>
        <v>2</v>
      </c>
      <c r="P69" s="54"/>
      <c r="Q69" s="54"/>
      <c r="R69" s="22">
        <f t="shared" ref="R69" si="37">(O69*P69)+Q69</f>
        <v>0</v>
      </c>
      <c r="S69" s="5">
        <v>4</v>
      </c>
      <c r="T69" s="5" t="s">
        <v>30</v>
      </c>
      <c r="U69" s="55"/>
      <c r="V69" s="23">
        <f>R69*S69*U69</f>
        <v>0</v>
      </c>
      <c r="W69" s="54"/>
      <c r="X69" s="55"/>
      <c r="Y69" s="23">
        <f>S69*W69*X69</f>
        <v>0</v>
      </c>
      <c r="Z69" s="24"/>
      <c r="AA69" s="29"/>
      <c r="AB69" s="23"/>
      <c r="AC69" s="24"/>
      <c r="AD69" s="29"/>
      <c r="AE69" s="23"/>
      <c r="AF69" s="52"/>
      <c r="AG69" s="48"/>
      <c r="AH69" s="48"/>
      <c r="AI69" s="50">
        <f t="shared" si="0"/>
        <v>0</v>
      </c>
      <c r="AJ69" s="70">
        <f t="shared" si="1"/>
        <v>0</v>
      </c>
    </row>
    <row r="70" spans="1:36" ht="29.25" customHeight="1" x14ac:dyDescent="0.2">
      <c r="A70" s="5">
        <v>62</v>
      </c>
      <c r="B70" s="5" t="s">
        <v>109</v>
      </c>
      <c r="C70" s="5" t="s">
        <v>110</v>
      </c>
      <c r="D70" s="5" t="s">
        <v>111</v>
      </c>
      <c r="E70" s="5" t="s">
        <v>33</v>
      </c>
      <c r="F70" s="5" t="s">
        <v>34</v>
      </c>
      <c r="G70" s="5" t="s">
        <v>26</v>
      </c>
      <c r="H70" s="5"/>
      <c r="I70" s="5"/>
      <c r="J70" s="5"/>
      <c r="K70" s="5"/>
      <c r="L70" s="5"/>
      <c r="M70" s="5"/>
      <c r="N70" s="5"/>
      <c r="O70" s="5"/>
      <c r="P70" s="24"/>
      <c r="Q70" s="24"/>
      <c r="R70" s="24"/>
      <c r="S70" s="5"/>
      <c r="T70" s="5"/>
      <c r="U70" s="29"/>
      <c r="V70" s="23"/>
      <c r="W70" s="24"/>
      <c r="X70" s="29"/>
      <c r="Y70" s="35"/>
      <c r="Z70" s="57"/>
      <c r="AA70" s="55"/>
      <c r="AB70" s="23">
        <f t="shared" ref="AB70:AB71" si="38">Z70*AA70</f>
        <v>0</v>
      </c>
      <c r="AC70" s="25"/>
      <c r="AD70" s="23"/>
      <c r="AE70" s="23"/>
      <c r="AF70" s="52"/>
      <c r="AG70" s="48"/>
      <c r="AH70" s="48"/>
      <c r="AI70" s="50">
        <f t="shared" si="0"/>
        <v>0</v>
      </c>
      <c r="AJ70" s="70">
        <f t="shared" si="1"/>
        <v>0</v>
      </c>
    </row>
    <row r="71" spans="1:36" ht="29.25" customHeight="1" x14ac:dyDescent="0.2">
      <c r="A71" s="5">
        <v>63</v>
      </c>
      <c r="B71" s="5" t="s">
        <v>109</v>
      </c>
      <c r="C71" s="5" t="s">
        <v>110</v>
      </c>
      <c r="D71" s="5" t="s">
        <v>111</v>
      </c>
      <c r="E71" s="5" t="s">
        <v>35</v>
      </c>
      <c r="F71" s="5" t="s">
        <v>36</v>
      </c>
      <c r="G71" s="5" t="s">
        <v>26</v>
      </c>
      <c r="H71" s="5"/>
      <c r="I71" s="5"/>
      <c r="J71" s="5"/>
      <c r="K71" s="5"/>
      <c r="L71" s="5"/>
      <c r="M71" s="5"/>
      <c r="N71" s="5"/>
      <c r="O71" s="5"/>
      <c r="P71" s="24"/>
      <c r="Q71" s="24"/>
      <c r="R71" s="24"/>
      <c r="S71" s="5"/>
      <c r="T71" s="5"/>
      <c r="U71" s="29"/>
      <c r="V71" s="23"/>
      <c r="W71" s="24"/>
      <c r="X71" s="29"/>
      <c r="Y71" s="35"/>
      <c r="Z71" s="57"/>
      <c r="AA71" s="55"/>
      <c r="AB71" s="23">
        <f t="shared" si="38"/>
        <v>0</v>
      </c>
      <c r="AC71" s="25"/>
      <c r="AD71" s="23"/>
      <c r="AE71" s="23"/>
      <c r="AF71" s="52"/>
      <c r="AG71" s="48"/>
      <c r="AH71" s="48"/>
      <c r="AI71" s="50">
        <f t="shared" si="0"/>
        <v>0</v>
      </c>
      <c r="AJ71" s="70">
        <f t="shared" si="1"/>
        <v>0</v>
      </c>
    </row>
    <row r="72" spans="1:36" ht="29.25" customHeight="1" x14ac:dyDescent="0.2">
      <c r="A72" s="5">
        <v>64</v>
      </c>
      <c r="B72" s="5" t="s">
        <v>109</v>
      </c>
      <c r="C72" s="5" t="s">
        <v>115</v>
      </c>
      <c r="D72" s="5" t="s">
        <v>116</v>
      </c>
      <c r="E72" s="5" t="s">
        <v>31</v>
      </c>
      <c r="F72" s="5" t="s">
        <v>25</v>
      </c>
      <c r="G72" s="5" t="s">
        <v>26</v>
      </c>
      <c r="H72" s="5" t="s">
        <v>117</v>
      </c>
      <c r="I72" s="5" t="s">
        <v>40</v>
      </c>
      <c r="J72" s="5">
        <v>3</v>
      </c>
      <c r="K72" s="5">
        <v>1</v>
      </c>
      <c r="L72" s="5" t="s">
        <v>118</v>
      </c>
      <c r="M72" s="5">
        <v>1</v>
      </c>
      <c r="N72" s="5" t="s">
        <v>119</v>
      </c>
      <c r="O72" s="5">
        <f>J72*K72</f>
        <v>3</v>
      </c>
      <c r="P72" s="54"/>
      <c r="Q72" s="54"/>
      <c r="R72" s="22">
        <f t="shared" ref="R72" si="39">(O72*P72)+Q72</f>
        <v>0</v>
      </c>
      <c r="S72" s="5">
        <v>13</v>
      </c>
      <c r="T72" s="5" t="s">
        <v>30</v>
      </c>
      <c r="U72" s="55"/>
      <c r="V72" s="23">
        <f>R72*S72*U72</f>
        <v>0</v>
      </c>
      <c r="W72" s="54"/>
      <c r="X72" s="55"/>
      <c r="Y72" s="23">
        <f>S72*W72*X72</f>
        <v>0</v>
      </c>
      <c r="Z72" s="24"/>
      <c r="AA72" s="29"/>
      <c r="AB72" s="23"/>
      <c r="AC72" s="24"/>
      <c r="AD72" s="29"/>
      <c r="AE72" s="23"/>
      <c r="AF72" s="52"/>
      <c r="AG72" s="48"/>
      <c r="AH72" s="48"/>
      <c r="AI72" s="50">
        <f t="shared" si="0"/>
        <v>0</v>
      </c>
      <c r="AJ72" s="70">
        <f t="shared" si="1"/>
        <v>0</v>
      </c>
    </row>
    <row r="73" spans="1:36" ht="29.25" customHeight="1" x14ac:dyDescent="0.2">
      <c r="A73" s="5">
        <v>65</v>
      </c>
      <c r="B73" s="5" t="s">
        <v>109</v>
      </c>
      <c r="C73" s="5" t="s">
        <v>115</v>
      </c>
      <c r="D73" s="5" t="s">
        <v>116</v>
      </c>
      <c r="E73" s="5" t="s">
        <v>33</v>
      </c>
      <c r="F73" s="5" t="s">
        <v>34</v>
      </c>
      <c r="G73" s="5" t="s">
        <v>26</v>
      </c>
      <c r="H73" s="5"/>
      <c r="I73" s="5"/>
      <c r="J73" s="5"/>
      <c r="K73" s="5"/>
      <c r="L73" s="5"/>
      <c r="M73" s="5"/>
      <c r="N73" s="5"/>
      <c r="O73" s="5"/>
      <c r="P73" s="24"/>
      <c r="Q73" s="24"/>
      <c r="R73" s="24"/>
      <c r="S73" s="5"/>
      <c r="T73" s="5"/>
      <c r="U73" s="29"/>
      <c r="V73" s="23"/>
      <c r="W73" s="24"/>
      <c r="X73" s="29"/>
      <c r="Y73" s="35"/>
      <c r="Z73" s="57"/>
      <c r="AA73" s="55"/>
      <c r="AB73" s="23">
        <f t="shared" ref="AB73:AB74" si="40">Z73*AA73</f>
        <v>0</v>
      </c>
      <c r="AC73" s="25"/>
      <c r="AD73" s="23"/>
      <c r="AE73" s="23"/>
      <c r="AF73" s="52"/>
      <c r="AG73" s="48"/>
      <c r="AH73" s="48"/>
      <c r="AI73" s="50">
        <f t="shared" si="0"/>
        <v>0</v>
      </c>
      <c r="AJ73" s="70">
        <f t="shared" si="1"/>
        <v>0</v>
      </c>
    </row>
    <row r="74" spans="1:36" ht="29.25" customHeight="1" x14ac:dyDescent="0.2">
      <c r="A74" s="5">
        <v>66</v>
      </c>
      <c r="B74" s="5" t="s">
        <v>109</v>
      </c>
      <c r="C74" s="5" t="s">
        <v>115</v>
      </c>
      <c r="D74" s="5" t="s">
        <v>116</v>
      </c>
      <c r="E74" s="5" t="s">
        <v>31</v>
      </c>
      <c r="F74" s="5" t="s">
        <v>36</v>
      </c>
      <c r="G74" s="5" t="s">
        <v>26</v>
      </c>
      <c r="H74" s="5"/>
      <c r="I74" s="5"/>
      <c r="J74" s="5"/>
      <c r="K74" s="5"/>
      <c r="L74" s="5"/>
      <c r="M74" s="5"/>
      <c r="N74" s="5"/>
      <c r="O74" s="5"/>
      <c r="P74" s="24"/>
      <c r="Q74" s="24"/>
      <c r="R74" s="24"/>
      <c r="S74" s="5"/>
      <c r="T74" s="5"/>
      <c r="U74" s="29"/>
      <c r="V74" s="23"/>
      <c r="W74" s="24"/>
      <c r="X74" s="29"/>
      <c r="Y74" s="35"/>
      <c r="Z74" s="57"/>
      <c r="AA74" s="55"/>
      <c r="AB74" s="23">
        <f t="shared" si="40"/>
        <v>0</v>
      </c>
      <c r="AC74" s="25"/>
      <c r="AD74" s="23"/>
      <c r="AE74" s="23"/>
      <c r="AF74" s="52"/>
      <c r="AG74" s="48"/>
      <c r="AH74" s="48"/>
      <c r="AI74" s="50">
        <f t="shared" ref="AI74:AI137" si="41">V74+Y74+AB74+AE74+AH74</f>
        <v>0</v>
      </c>
      <c r="AJ74" s="70">
        <f t="shared" ref="AJ74:AJ137" si="42">(AI74)*(1+($F$6))</f>
        <v>0</v>
      </c>
    </row>
    <row r="75" spans="1:36" ht="29.25" customHeight="1" x14ac:dyDescent="0.2">
      <c r="A75" s="5">
        <v>67</v>
      </c>
      <c r="B75" s="5" t="s">
        <v>109</v>
      </c>
      <c r="C75" s="6" t="s">
        <v>120</v>
      </c>
      <c r="D75" s="5" t="s">
        <v>121</v>
      </c>
      <c r="E75" s="5" t="s">
        <v>31</v>
      </c>
      <c r="F75" s="5" t="s">
        <v>276</v>
      </c>
      <c r="G75" s="5" t="s">
        <v>26</v>
      </c>
      <c r="H75" s="5" t="s">
        <v>122</v>
      </c>
      <c r="I75" s="5" t="s">
        <v>123</v>
      </c>
      <c r="J75" s="5">
        <v>1</v>
      </c>
      <c r="K75" s="5">
        <v>10</v>
      </c>
      <c r="L75" s="5" t="s">
        <v>124</v>
      </c>
      <c r="M75" s="5">
        <v>1</v>
      </c>
      <c r="N75" s="5" t="s">
        <v>125</v>
      </c>
      <c r="O75" s="5">
        <v>10</v>
      </c>
      <c r="P75" s="54"/>
      <c r="Q75" s="54"/>
      <c r="R75" s="22">
        <f t="shared" ref="R75" si="43">(O75*P75)+Q75</f>
        <v>0</v>
      </c>
      <c r="S75" s="5">
        <v>1</v>
      </c>
      <c r="T75" s="5" t="s">
        <v>126</v>
      </c>
      <c r="U75" s="55"/>
      <c r="V75" s="23">
        <f>R75*S75*U75</f>
        <v>0</v>
      </c>
      <c r="W75" s="54"/>
      <c r="X75" s="55"/>
      <c r="Y75" s="23">
        <f>S75*W75*X75</f>
        <v>0</v>
      </c>
      <c r="Z75" s="24"/>
      <c r="AA75" s="29"/>
      <c r="AB75" s="23"/>
      <c r="AC75" s="24"/>
      <c r="AD75" s="29"/>
      <c r="AE75" s="23"/>
      <c r="AF75" s="52"/>
      <c r="AG75" s="48"/>
      <c r="AH75" s="48"/>
      <c r="AI75" s="50">
        <f t="shared" si="41"/>
        <v>0</v>
      </c>
      <c r="AJ75" s="70">
        <f t="shared" si="42"/>
        <v>0</v>
      </c>
    </row>
    <row r="76" spans="1:36" ht="29.25" customHeight="1" x14ac:dyDescent="0.2">
      <c r="A76" s="5">
        <v>68</v>
      </c>
      <c r="B76" s="5" t="s">
        <v>109</v>
      </c>
      <c r="C76" s="5" t="s">
        <v>120</v>
      </c>
      <c r="D76" s="5" t="s">
        <v>121</v>
      </c>
      <c r="E76" s="5" t="s">
        <v>31</v>
      </c>
      <c r="F76" s="5" t="s">
        <v>127</v>
      </c>
      <c r="G76" s="5" t="s">
        <v>128</v>
      </c>
      <c r="H76" s="5"/>
      <c r="I76" s="5"/>
      <c r="J76" s="5"/>
      <c r="K76" s="5"/>
      <c r="L76" s="5"/>
      <c r="M76" s="5"/>
      <c r="N76" s="5"/>
      <c r="O76" s="5"/>
      <c r="P76" s="24"/>
      <c r="Q76" s="24"/>
      <c r="R76" s="24"/>
      <c r="S76" s="5"/>
      <c r="T76" s="5"/>
      <c r="U76" s="29"/>
      <c r="V76" s="23"/>
      <c r="W76" s="24"/>
      <c r="X76" s="29"/>
      <c r="Y76" s="35"/>
      <c r="Z76" s="24"/>
      <c r="AA76" s="29"/>
      <c r="AB76" s="23"/>
      <c r="AC76" s="54"/>
      <c r="AD76" s="55"/>
      <c r="AE76" s="23">
        <f>AC76*AD76</f>
        <v>0</v>
      </c>
      <c r="AF76" s="52"/>
      <c r="AG76" s="48"/>
      <c r="AH76" s="48"/>
      <c r="AI76" s="50">
        <f t="shared" si="41"/>
        <v>0</v>
      </c>
      <c r="AJ76" s="70">
        <f t="shared" si="42"/>
        <v>0</v>
      </c>
    </row>
    <row r="77" spans="1:36" ht="29.25" customHeight="1" x14ac:dyDescent="0.2">
      <c r="A77" s="5">
        <v>69</v>
      </c>
      <c r="B77" s="5" t="s">
        <v>109</v>
      </c>
      <c r="C77" s="5" t="s">
        <v>120</v>
      </c>
      <c r="D77" s="5" t="s">
        <v>121</v>
      </c>
      <c r="E77" s="5" t="s">
        <v>31</v>
      </c>
      <c r="F77" s="5" t="s">
        <v>129</v>
      </c>
      <c r="G77" s="5" t="s">
        <v>26</v>
      </c>
      <c r="H77" s="5"/>
      <c r="I77" s="5"/>
      <c r="J77" s="5"/>
      <c r="K77" s="5"/>
      <c r="L77" s="5"/>
      <c r="M77" s="5"/>
      <c r="N77" s="5"/>
      <c r="O77" s="5"/>
      <c r="P77" s="24"/>
      <c r="Q77" s="24"/>
      <c r="R77" s="24"/>
      <c r="S77" s="5"/>
      <c r="T77" s="5"/>
      <c r="U77" s="29"/>
      <c r="V77" s="23"/>
      <c r="W77" s="24"/>
      <c r="X77" s="29"/>
      <c r="Y77" s="35"/>
      <c r="Z77" s="24"/>
      <c r="AA77" s="29"/>
      <c r="AB77" s="23"/>
      <c r="AC77" s="24"/>
      <c r="AD77" s="29"/>
      <c r="AE77" s="23"/>
      <c r="AF77" s="60"/>
      <c r="AG77" s="59"/>
      <c r="AH77" s="23">
        <f>AF77*AG77</f>
        <v>0</v>
      </c>
      <c r="AI77" s="50">
        <f t="shared" si="41"/>
        <v>0</v>
      </c>
      <c r="AJ77" s="70">
        <f t="shared" si="42"/>
        <v>0</v>
      </c>
    </row>
    <row r="78" spans="1:36" ht="29.25" customHeight="1" x14ac:dyDescent="0.2">
      <c r="A78" s="5">
        <v>70</v>
      </c>
      <c r="B78" s="5" t="s">
        <v>109</v>
      </c>
      <c r="C78" s="5" t="s">
        <v>120</v>
      </c>
      <c r="D78" s="5" t="s">
        <v>121</v>
      </c>
      <c r="E78" s="5" t="s">
        <v>31</v>
      </c>
      <c r="F78" s="5" t="s">
        <v>130</v>
      </c>
      <c r="G78" s="5" t="s">
        <v>128</v>
      </c>
      <c r="H78" s="5"/>
      <c r="I78" s="5"/>
      <c r="J78" s="5"/>
      <c r="K78" s="5"/>
      <c r="L78" s="5"/>
      <c r="M78" s="5"/>
      <c r="N78" s="5"/>
      <c r="O78" s="5"/>
      <c r="P78" s="24"/>
      <c r="Q78" s="24"/>
      <c r="R78" s="24"/>
      <c r="S78" s="5"/>
      <c r="T78" s="5"/>
      <c r="U78" s="29"/>
      <c r="V78" s="23"/>
      <c r="W78" s="24"/>
      <c r="X78" s="29"/>
      <c r="Y78" s="35"/>
      <c r="Z78" s="24"/>
      <c r="AA78" s="29"/>
      <c r="AB78" s="23"/>
      <c r="AC78" s="54"/>
      <c r="AD78" s="55"/>
      <c r="AE78" s="23">
        <f>AC78*AD78</f>
        <v>0</v>
      </c>
      <c r="AF78" s="52"/>
      <c r="AG78" s="48"/>
      <c r="AH78" s="48"/>
      <c r="AI78" s="50">
        <f t="shared" si="41"/>
        <v>0</v>
      </c>
      <c r="AJ78" s="70">
        <f t="shared" si="42"/>
        <v>0</v>
      </c>
    </row>
    <row r="79" spans="1:36" ht="29.25" customHeight="1" x14ac:dyDescent="0.2">
      <c r="A79" s="5">
        <v>71</v>
      </c>
      <c r="B79" s="5" t="s">
        <v>109</v>
      </c>
      <c r="C79" s="5" t="s">
        <v>120</v>
      </c>
      <c r="D79" s="5" t="s">
        <v>121</v>
      </c>
      <c r="E79" s="5" t="s">
        <v>33</v>
      </c>
      <c r="F79" s="5" t="s">
        <v>34</v>
      </c>
      <c r="G79" s="5" t="s">
        <v>26</v>
      </c>
      <c r="H79" s="5"/>
      <c r="I79" s="5"/>
      <c r="J79" s="5"/>
      <c r="K79" s="5"/>
      <c r="L79" s="5"/>
      <c r="M79" s="5"/>
      <c r="N79" s="5"/>
      <c r="O79" s="5"/>
      <c r="P79" s="24"/>
      <c r="Q79" s="24"/>
      <c r="R79" s="24"/>
      <c r="S79" s="5"/>
      <c r="T79" s="5"/>
      <c r="U79" s="29"/>
      <c r="V79" s="23"/>
      <c r="W79" s="24"/>
      <c r="X79" s="29"/>
      <c r="Y79" s="35"/>
      <c r="Z79" s="57"/>
      <c r="AA79" s="55"/>
      <c r="AB79" s="23">
        <f t="shared" ref="AB79:AB80" si="44">Z79*AA79</f>
        <v>0</v>
      </c>
      <c r="AC79" s="25"/>
      <c r="AD79" s="23"/>
      <c r="AE79" s="23"/>
      <c r="AF79" s="52"/>
      <c r="AG79" s="48"/>
      <c r="AH79" s="48"/>
      <c r="AI79" s="50">
        <f t="shared" si="41"/>
        <v>0</v>
      </c>
      <c r="AJ79" s="70">
        <f t="shared" si="42"/>
        <v>0</v>
      </c>
    </row>
    <row r="80" spans="1:36" ht="29.25" customHeight="1" x14ac:dyDescent="0.2">
      <c r="A80" s="5">
        <v>72</v>
      </c>
      <c r="B80" s="5" t="s">
        <v>109</v>
      </c>
      <c r="C80" s="5" t="s">
        <v>120</v>
      </c>
      <c r="D80" s="5" t="s">
        <v>121</v>
      </c>
      <c r="E80" s="5" t="s">
        <v>31</v>
      </c>
      <c r="F80" s="5" t="s">
        <v>131</v>
      </c>
      <c r="G80" s="5" t="s">
        <v>26</v>
      </c>
      <c r="H80" s="5"/>
      <c r="I80" s="5"/>
      <c r="J80" s="5"/>
      <c r="K80" s="5"/>
      <c r="L80" s="5"/>
      <c r="M80" s="5"/>
      <c r="N80" s="5"/>
      <c r="O80" s="5"/>
      <c r="P80" s="24"/>
      <c r="Q80" s="24"/>
      <c r="R80" s="24"/>
      <c r="S80" s="5"/>
      <c r="T80" s="5"/>
      <c r="U80" s="29"/>
      <c r="V80" s="23"/>
      <c r="W80" s="24"/>
      <c r="X80" s="29"/>
      <c r="Y80" s="35"/>
      <c r="Z80" s="57"/>
      <c r="AA80" s="55"/>
      <c r="AB80" s="23">
        <f t="shared" si="44"/>
        <v>0</v>
      </c>
      <c r="AC80" s="25"/>
      <c r="AD80" s="23"/>
      <c r="AE80" s="23"/>
      <c r="AF80" s="52"/>
      <c r="AG80" s="48"/>
      <c r="AH80" s="48"/>
      <c r="AI80" s="50">
        <f t="shared" si="41"/>
        <v>0</v>
      </c>
      <c r="AJ80" s="70">
        <f t="shared" si="42"/>
        <v>0</v>
      </c>
    </row>
    <row r="81" spans="1:36" ht="29.25" customHeight="1" x14ac:dyDescent="0.2">
      <c r="A81" s="5">
        <v>73</v>
      </c>
      <c r="B81" s="5" t="s">
        <v>109</v>
      </c>
      <c r="C81" s="5" t="s">
        <v>132</v>
      </c>
      <c r="D81" s="5" t="s">
        <v>133</v>
      </c>
      <c r="E81" s="5" t="s">
        <v>31</v>
      </c>
      <c r="F81" s="5" t="s">
        <v>32</v>
      </c>
      <c r="G81" s="5" t="s">
        <v>26</v>
      </c>
      <c r="H81" s="5"/>
      <c r="I81" s="5"/>
      <c r="J81" s="5"/>
      <c r="K81" s="5"/>
      <c r="L81" s="5"/>
      <c r="M81" s="5"/>
      <c r="N81" s="5"/>
      <c r="O81" s="5"/>
      <c r="P81" s="24"/>
      <c r="Q81" s="24"/>
      <c r="R81" s="24"/>
      <c r="S81" s="5"/>
      <c r="T81" s="5"/>
      <c r="U81" s="29"/>
      <c r="V81" s="23"/>
      <c r="W81" s="24"/>
      <c r="X81" s="29"/>
      <c r="Y81" s="35"/>
      <c r="Z81" s="39"/>
      <c r="AA81" s="29"/>
      <c r="AB81" s="23"/>
      <c r="AC81" s="25"/>
      <c r="AD81" s="23"/>
      <c r="AE81" s="23"/>
      <c r="AF81" s="60"/>
      <c r="AG81" s="59"/>
      <c r="AH81" s="23">
        <f>AF81*AG81</f>
        <v>0</v>
      </c>
      <c r="AI81" s="50">
        <f t="shared" si="41"/>
        <v>0</v>
      </c>
      <c r="AJ81" s="70">
        <f t="shared" si="42"/>
        <v>0</v>
      </c>
    </row>
    <row r="82" spans="1:36" ht="29.25" customHeight="1" x14ac:dyDescent="0.2">
      <c r="A82" s="5">
        <v>74</v>
      </c>
      <c r="B82" s="5" t="s">
        <v>109</v>
      </c>
      <c r="C82" s="5" t="s">
        <v>132</v>
      </c>
      <c r="D82" s="5" t="s">
        <v>133</v>
      </c>
      <c r="E82" s="5" t="s">
        <v>24</v>
      </c>
      <c r="F82" s="5" t="s">
        <v>25</v>
      </c>
      <c r="G82" s="5" t="s">
        <v>26</v>
      </c>
      <c r="H82" s="5" t="s">
        <v>134</v>
      </c>
      <c r="I82" s="5" t="s">
        <v>40</v>
      </c>
      <c r="J82" s="5">
        <v>1</v>
      </c>
      <c r="K82" s="5">
        <v>1</v>
      </c>
      <c r="L82" s="5" t="s">
        <v>135</v>
      </c>
      <c r="M82" s="5">
        <v>1</v>
      </c>
      <c r="N82" s="5" t="s">
        <v>136</v>
      </c>
      <c r="O82" s="5">
        <f>J82*K82</f>
        <v>1</v>
      </c>
      <c r="P82" s="54"/>
      <c r="Q82" s="54"/>
      <c r="R82" s="22">
        <f t="shared" ref="R82" si="45">(O82*P82)+Q82</f>
        <v>0</v>
      </c>
      <c r="S82" s="5">
        <v>89</v>
      </c>
      <c r="T82" s="5" t="s">
        <v>30</v>
      </c>
      <c r="U82" s="55"/>
      <c r="V82" s="23">
        <f>R82*S82*U82</f>
        <v>0</v>
      </c>
      <c r="W82" s="54"/>
      <c r="X82" s="55"/>
      <c r="Y82" s="23">
        <f>S82*W82*X82</f>
        <v>0</v>
      </c>
      <c r="Z82" s="24"/>
      <c r="AA82" s="29"/>
      <c r="AB82" s="23"/>
      <c r="AC82" s="24"/>
      <c r="AD82" s="29"/>
      <c r="AE82" s="23"/>
      <c r="AF82" s="52"/>
      <c r="AG82" s="48"/>
      <c r="AH82" s="48"/>
      <c r="AI82" s="50">
        <f t="shared" si="41"/>
        <v>0</v>
      </c>
      <c r="AJ82" s="70">
        <f t="shared" si="42"/>
        <v>0</v>
      </c>
    </row>
    <row r="83" spans="1:36" ht="29.25" customHeight="1" x14ac:dyDescent="0.2">
      <c r="A83" s="5">
        <v>75</v>
      </c>
      <c r="B83" s="5" t="s">
        <v>109</v>
      </c>
      <c r="C83" s="5" t="s">
        <v>132</v>
      </c>
      <c r="D83" s="5" t="s">
        <v>133</v>
      </c>
      <c r="E83" s="5" t="s">
        <v>33</v>
      </c>
      <c r="F83" s="5" t="s">
        <v>34</v>
      </c>
      <c r="G83" s="5" t="s">
        <v>26</v>
      </c>
      <c r="H83" s="5"/>
      <c r="I83" s="5"/>
      <c r="J83" s="5"/>
      <c r="K83" s="5"/>
      <c r="L83" s="5"/>
      <c r="M83" s="5"/>
      <c r="N83" s="5"/>
      <c r="O83" s="5"/>
      <c r="P83" s="24"/>
      <c r="Q83" s="24"/>
      <c r="R83" s="24"/>
      <c r="S83" s="5"/>
      <c r="T83" s="5"/>
      <c r="U83" s="29"/>
      <c r="V83" s="23"/>
      <c r="W83" s="24"/>
      <c r="X83" s="29"/>
      <c r="Y83" s="35"/>
      <c r="Z83" s="57"/>
      <c r="AA83" s="55"/>
      <c r="AB83" s="23">
        <f t="shared" ref="AB83:AB84" si="46">Z83*AA83</f>
        <v>0</v>
      </c>
      <c r="AC83" s="25"/>
      <c r="AD83" s="23"/>
      <c r="AE83" s="23"/>
      <c r="AF83" s="52"/>
      <c r="AG83" s="48"/>
      <c r="AH83" s="48"/>
      <c r="AI83" s="50">
        <f t="shared" si="41"/>
        <v>0</v>
      </c>
      <c r="AJ83" s="70">
        <f t="shared" si="42"/>
        <v>0</v>
      </c>
    </row>
    <row r="84" spans="1:36" ht="29.25" customHeight="1" x14ac:dyDescent="0.2">
      <c r="A84" s="5">
        <v>76</v>
      </c>
      <c r="B84" s="5" t="s">
        <v>109</v>
      </c>
      <c r="C84" s="5" t="s">
        <v>132</v>
      </c>
      <c r="D84" s="5" t="s">
        <v>133</v>
      </c>
      <c r="E84" s="5" t="s">
        <v>35</v>
      </c>
      <c r="F84" s="5" t="s">
        <v>36</v>
      </c>
      <c r="G84" s="5" t="s">
        <v>26</v>
      </c>
      <c r="H84" s="5"/>
      <c r="I84" s="5"/>
      <c r="J84" s="5"/>
      <c r="K84" s="5"/>
      <c r="L84" s="5"/>
      <c r="M84" s="5"/>
      <c r="N84" s="5"/>
      <c r="O84" s="5"/>
      <c r="P84" s="24"/>
      <c r="Q84" s="24"/>
      <c r="R84" s="24"/>
      <c r="S84" s="5"/>
      <c r="T84" s="5"/>
      <c r="U84" s="29"/>
      <c r="V84" s="23"/>
      <c r="W84" s="24"/>
      <c r="X84" s="29"/>
      <c r="Y84" s="35"/>
      <c r="Z84" s="71"/>
      <c r="AA84" s="69"/>
      <c r="AB84" s="23">
        <f t="shared" si="46"/>
        <v>0</v>
      </c>
      <c r="AC84" s="25"/>
      <c r="AD84" s="23"/>
      <c r="AE84" s="23"/>
      <c r="AF84" s="52"/>
      <c r="AG84" s="48"/>
      <c r="AH84" s="48"/>
      <c r="AI84" s="50">
        <f t="shared" si="41"/>
        <v>0</v>
      </c>
      <c r="AJ84" s="70">
        <f t="shared" si="42"/>
        <v>0</v>
      </c>
    </row>
    <row r="85" spans="1:36" ht="29.25" customHeight="1" x14ac:dyDescent="0.2">
      <c r="A85" s="5">
        <v>77</v>
      </c>
      <c r="B85" s="5" t="s">
        <v>109</v>
      </c>
      <c r="C85" s="5" t="s">
        <v>137</v>
      </c>
      <c r="D85" s="5" t="s">
        <v>138</v>
      </c>
      <c r="E85" s="5" t="s">
        <v>31</v>
      </c>
      <c r="F85" s="5" t="s">
        <v>139</v>
      </c>
      <c r="G85" s="5" t="s">
        <v>26</v>
      </c>
      <c r="H85" s="5"/>
      <c r="I85" s="5"/>
      <c r="J85" s="5"/>
      <c r="K85" s="5"/>
      <c r="L85" s="5"/>
      <c r="M85" s="5"/>
      <c r="N85" s="5"/>
      <c r="O85" s="5"/>
      <c r="P85" s="24"/>
      <c r="Q85" s="24"/>
      <c r="R85" s="24"/>
      <c r="S85" s="5">
        <v>4</v>
      </c>
      <c r="T85" s="5" t="s">
        <v>140</v>
      </c>
      <c r="U85" s="55"/>
      <c r="V85" s="23">
        <f t="shared" ref="V85:V86" si="47">R85*S85*U85</f>
        <v>0</v>
      </c>
      <c r="W85" s="24"/>
      <c r="X85" s="29"/>
      <c r="Y85" s="35"/>
      <c r="Z85" s="24"/>
      <c r="AA85" s="29"/>
      <c r="AB85" s="23"/>
      <c r="AC85" s="24"/>
      <c r="AD85" s="29"/>
      <c r="AE85" s="23"/>
      <c r="AF85" s="60"/>
      <c r="AG85" s="59"/>
      <c r="AH85" s="23">
        <f>AF85*AG85</f>
        <v>0</v>
      </c>
      <c r="AI85" s="50">
        <f t="shared" si="41"/>
        <v>0</v>
      </c>
      <c r="AJ85" s="70">
        <f t="shared" si="42"/>
        <v>0</v>
      </c>
    </row>
    <row r="86" spans="1:36" ht="29.25" customHeight="1" x14ac:dyDescent="0.2">
      <c r="A86" s="5">
        <v>78</v>
      </c>
      <c r="B86" s="5" t="s">
        <v>109</v>
      </c>
      <c r="C86" s="5" t="s">
        <v>137</v>
      </c>
      <c r="D86" s="5" t="s">
        <v>138</v>
      </c>
      <c r="E86" s="5" t="s">
        <v>31</v>
      </c>
      <c r="F86" s="5" t="s">
        <v>25</v>
      </c>
      <c r="G86" s="5" t="s">
        <v>26</v>
      </c>
      <c r="H86" s="5" t="s">
        <v>141</v>
      </c>
      <c r="I86" s="5" t="s">
        <v>40</v>
      </c>
      <c r="J86" s="5">
        <v>2</v>
      </c>
      <c r="K86" s="5">
        <v>2</v>
      </c>
      <c r="L86" s="5" t="s">
        <v>142</v>
      </c>
      <c r="M86" s="5">
        <v>1</v>
      </c>
      <c r="N86" s="5" t="s">
        <v>143</v>
      </c>
      <c r="O86" s="5">
        <f>J86*K86</f>
        <v>4</v>
      </c>
      <c r="P86" s="54"/>
      <c r="Q86" s="54"/>
      <c r="R86" s="22">
        <f t="shared" ref="R86" si="48">(O86*P86)+Q86</f>
        <v>0</v>
      </c>
      <c r="S86" s="5">
        <v>4</v>
      </c>
      <c r="T86" s="5" t="s">
        <v>140</v>
      </c>
      <c r="U86" s="55"/>
      <c r="V86" s="23">
        <f t="shared" si="47"/>
        <v>0</v>
      </c>
      <c r="W86" s="54"/>
      <c r="X86" s="55"/>
      <c r="Y86" s="23">
        <f>S86*W86*X86</f>
        <v>0</v>
      </c>
      <c r="Z86" s="24"/>
      <c r="AA86" s="29"/>
      <c r="AB86" s="23"/>
      <c r="AC86" s="24"/>
      <c r="AD86" s="29"/>
      <c r="AE86" s="23"/>
      <c r="AF86" s="52"/>
      <c r="AG86" s="48"/>
      <c r="AH86" s="48"/>
      <c r="AI86" s="50">
        <f t="shared" si="41"/>
        <v>0</v>
      </c>
      <c r="AJ86" s="70">
        <f t="shared" si="42"/>
        <v>0</v>
      </c>
    </row>
    <row r="87" spans="1:36" ht="29.25" customHeight="1" x14ac:dyDescent="0.2">
      <c r="A87" s="5">
        <v>79</v>
      </c>
      <c r="B87" s="5" t="s">
        <v>109</v>
      </c>
      <c r="C87" s="5" t="s">
        <v>137</v>
      </c>
      <c r="D87" s="5" t="s">
        <v>138</v>
      </c>
      <c r="E87" s="5" t="s">
        <v>31</v>
      </c>
      <c r="F87" s="5" t="s">
        <v>144</v>
      </c>
      <c r="G87" s="5" t="s">
        <v>128</v>
      </c>
      <c r="H87" s="5"/>
      <c r="I87" s="5"/>
      <c r="J87" s="5"/>
      <c r="K87" s="5"/>
      <c r="L87" s="5"/>
      <c r="M87" s="5"/>
      <c r="N87" s="5"/>
      <c r="O87" s="5"/>
      <c r="P87" s="24"/>
      <c r="Q87" s="24"/>
      <c r="R87" s="24"/>
      <c r="S87" s="5"/>
      <c r="T87" s="5"/>
      <c r="U87" s="29"/>
      <c r="V87" s="23"/>
      <c r="W87" s="24"/>
      <c r="X87" s="29"/>
      <c r="Y87" s="35"/>
      <c r="Z87" s="24"/>
      <c r="AA87" s="29"/>
      <c r="AB87" s="23"/>
      <c r="AC87" s="54"/>
      <c r="AD87" s="55"/>
      <c r="AE87" s="23">
        <f>AC87*AD87</f>
        <v>0</v>
      </c>
      <c r="AF87" s="52"/>
      <c r="AG87" s="48"/>
      <c r="AH87" s="48"/>
      <c r="AI87" s="50">
        <f t="shared" si="41"/>
        <v>0</v>
      </c>
      <c r="AJ87" s="70">
        <f t="shared" si="42"/>
        <v>0</v>
      </c>
    </row>
    <row r="88" spans="1:36" ht="55.5" customHeight="1" x14ac:dyDescent="0.2">
      <c r="A88" s="5">
        <v>80</v>
      </c>
      <c r="B88" s="5" t="s">
        <v>109</v>
      </c>
      <c r="C88" s="5" t="s">
        <v>137</v>
      </c>
      <c r="D88" s="5" t="s">
        <v>138</v>
      </c>
      <c r="E88" s="5" t="s">
        <v>43</v>
      </c>
      <c r="F88" s="5" t="s">
        <v>145</v>
      </c>
      <c r="G88" s="5" t="s">
        <v>26</v>
      </c>
      <c r="H88" s="5" t="s">
        <v>58</v>
      </c>
      <c r="I88" s="5" t="s">
        <v>45</v>
      </c>
      <c r="J88" s="5">
        <v>1</v>
      </c>
      <c r="K88" s="5">
        <v>1</v>
      </c>
      <c r="L88" s="5" t="s">
        <v>146</v>
      </c>
      <c r="M88" s="5" t="s">
        <v>45</v>
      </c>
      <c r="N88" s="5" t="s">
        <v>45</v>
      </c>
      <c r="O88" s="5">
        <f>J88*K88</f>
        <v>1</v>
      </c>
      <c r="P88" s="54"/>
      <c r="Q88" s="22"/>
      <c r="R88" s="22">
        <f t="shared" ref="R88:R89" si="49">(O88*P88)+Q88</f>
        <v>0</v>
      </c>
      <c r="S88" s="5">
        <v>21</v>
      </c>
      <c r="T88" s="5" t="s">
        <v>46</v>
      </c>
      <c r="U88" s="55"/>
      <c r="V88" s="23">
        <f t="shared" ref="V88:V89" si="50">R88*S88*U88</f>
        <v>0</v>
      </c>
      <c r="W88" s="54"/>
      <c r="X88" s="55"/>
      <c r="Y88" s="23">
        <f>S88*W88*X88</f>
        <v>0</v>
      </c>
      <c r="Z88" s="24"/>
      <c r="AA88" s="29"/>
      <c r="AB88" s="23"/>
      <c r="AC88" s="24"/>
      <c r="AD88" s="29"/>
      <c r="AE88" s="23"/>
      <c r="AF88" s="52"/>
      <c r="AG88" s="48"/>
      <c r="AH88" s="48"/>
      <c r="AI88" s="50">
        <f t="shared" si="41"/>
        <v>0</v>
      </c>
      <c r="AJ88" s="70">
        <f t="shared" si="42"/>
        <v>0</v>
      </c>
    </row>
    <row r="89" spans="1:36" ht="29.25" customHeight="1" x14ac:dyDescent="0.2">
      <c r="A89" s="5">
        <v>81</v>
      </c>
      <c r="B89" s="5" t="s">
        <v>109</v>
      </c>
      <c r="C89" s="5" t="s">
        <v>137</v>
      </c>
      <c r="D89" s="5" t="s">
        <v>138</v>
      </c>
      <c r="E89" s="5" t="s">
        <v>43</v>
      </c>
      <c r="F89" s="5" t="s">
        <v>147</v>
      </c>
      <c r="G89" s="5" t="s">
        <v>26</v>
      </c>
      <c r="H89" s="5" t="s">
        <v>58</v>
      </c>
      <c r="I89" s="5" t="s">
        <v>45</v>
      </c>
      <c r="J89" s="5">
        <v>1</v>
      </c>
      <c r="K89" s="5">
        <v>1</v>
      </c>
      <c r="L89" s="5" t="s">
        <v>146</v>
      </c>
      <c r="M89" s="5" t="s">
        <v>45</v>
      </c>
      <c r="N89" s="5" t="s">
        <v>45</v>
      </c>
      <c r="O89" s="5">
        <v>1</v>
      </c>
      <c r="P89" s="54"/>
      <c r="Q89" s="22"/>
      <c r="R89" s="22">
        <f t="shared" si="49"/>
        <v>0</v>
      </c>
      <c r="S89" s="5">
        <v>21</v>
      </c>
      <c r="T89" s="5" t="s">
        <v>46</v>
      </c>
      <c r="U89" s="55"/>
      <c r="V89" s="23">
        <f t="shared" si="50"/>
        <v>0</v>
      </c>
      <c r="W89" s="54"/>
      <c r="X89" s="55"/>
      <c r="Y89" s="23">
        <f>S89*W89*X89</f>
        <v>0</v>
      </c>
      <c r="Z89" s="39"/>
      <c r="AA89" s="29"/>
      <c r="AB89" s="23"/>
      <c r="AC89" s="24"/>
      <c r="AD89" s="29"/>
      <c r="AE89" s="23"/>
      <c r="AF89" s="52"/>
      <c r="AG89" s="48"/>
      <c r="AH89" s="48"/>
      <c r="AI89" s="50">
        <f t="shared" si="41"/>
        <v>0</v>
      </c>
      <c r="AJ89" s="70">
        <f t="shared" si="42"/>
        <v>0</v>
      </c>
    </row>
    <row r="90" spans="1:36" ht="29.25" customHeight="1" x14ac:dyDescent="0.2">
      <c r="A90" s="5">
        <v>82</v>
      </c>
      <c r="B90" s="5" t="s">
        <v>109</v>
      </c>
      <c r="C90" s="5" t="s">
        <v>137</v>
      </c>
      <c r="D90" s="5" t="s">
        <v>138</v>
      </c>
      <c r="E90" s="5" t="s">
        <v>33</v>
      </c>
      <c r="F90" s="5" t="s">
        <v>34</v>
      </c>
      <c r="G90" s="5" t="s">
        <v>26</v>
      </c>
      <c r="H90" s="5"/>
      <c r="I90" s="5"/>
      <c r="J90" s="5"/>
      <c r="K90" s="5"/>
      <c r="L90" s="5"/>
      <c r="M90" s="5"/>
      <c r="N90" s="5"/>
      <c r="O90" s="5"/>
      <c r="P90" s="24"/>
      <c r="Q90" s="24"/>
      <c r="R90" s="24"/>
      <c r="S90" s="5"/>
      <c r="T90" s="5"/>
      <c r="U90" s="29"/>
      <c r="V90" s="23"/>
      <c r="W90" s="24"/>
      <c r="X90" s="29"/>
      <c r="Y90" s="35"/>
      <c r="Z90" s="57"/>
      <c r="AA90" s="55"/>
      <c r="AB90" s="23">
        <f t="shared" ref="AB90:AB91" si="51">Z90*AA90</f>
        <v>0</v>
      </c>
      <c r="AC90" s="25"/>
      <c r="AD90" s="23"/>
      <c r="AE90" s="23"/>
      <c r="AF90" s="52"/>
      <c r="AG90" s="48"/>
      <c r="AH90" s="48"/>
      <c r="AI90" s="50">
        <f t="shared" si="41"/>
        <v>0</v>
      </c>
      <c r="AJ90" s="70">
        <f t="shared" si="42"/>
        <v>0</v>
      </c>
    </row>
    <row r="91" spans="1:36" ht="29.25" customHeight="1" x14ac:dyDescent="0.2">
      <c r="A91" s="5">
        <v>83</v>
      </c>
      <c r="B91" s="5" t="s">
        <v>109</v>
      </c>
      <c r="C91" s="5" t="s">
        <v>137</v>
      </c>
      <c r="D91" s="5" t="s">
        <v>138</v>
      </c>
      <c r="E91" s="5" t="s">
        <v>35</v>
      </c>
      <c r="F91" s="5" t="s">
        <v>36</v>
      </c>
      <c r="G91" s="5" t="s">
        <v>26</v>
      </c>
      <c r="H91" s="5"/>
      <c r="I91" s="5"/>
      <c r="J91" s="5"/>
      <c r="K91" s="5"/>
      <c r="L91" s="5"/>
      <c r="M91" s="5"/>
      <c r="N91" s="5"/>
      <c r="O91" s="5"/>
      <c r="P91" s="24"/>
      <c r="Q91" s="24"/>
      <c r="R91" s="24"/>
      <c r="S91" s="5"/>
      <c r="T91" s="5"/>
      <c r="U91" s="29"/>
      <c r="V91" s="23"/>
      <c r="W91" s="24"/>
      <c r="X91" s="29"/>
      <c r="Y91" s="35"/>
      <c r="Z91" s="57"/>
      <c r="AA91" s="55"/>
      <c r="AB91" s="23">
        <f t="shared" si="51"/>
        <v>0</v>
      </c>
      <c r="AC91" s="25"/>
      <c r="AD91" s="23"/>
      <c r="AE91" s="23"/>
      <c r="AF91" s="52"/>
      <c r="AG91" s="48"/>
      <c r="AH91" s="48"/>
      <c r="AI91" s="50">
        <f t="shared" si="41"/>
        <v>0</v>
      </c>
      <c r="AJ91" s="70">
        <f t="shared" si="42"/>
        <v>0</v>
      </c>
    </row>
    <row r="92" spans="1:36" ht="29.25" customHeight="1" x14ac:dyDescent="0.2">
      <c r="A92" s="5">
        <v>84</v>
      </c>
      <c r="B92" s="5" t="s">
        <v>148</v>
      </c>
      <c r="C92" s="5" t="s">
        <v>149</v>
      </c>
      <c r="D92" s="5" t="s">
        <v>150</v>
      </c>
      <c r="E92" s="5" t="s">
        <v>31</v>
      </c>
      <c r="F92" s="5" t="s">
        <v>25</v>
      </c>
      <c r="G92" s="5" t="s">
        <v>26</v>
      </c>
      <c r="H92" s="5" t="s">
        <v>151</v>
      </c>
      <c r="I92" s="5" t="s">
        <v>40</v>
      </c>
      <c r="J92" s="5">
        <v>1</v>
      </c>
      <c r="K92" s="5">
        <v>1</v>
      </c>
      <c r="L92" s="5" t="s">
        <v>152</v>
      </c>
      <c r="M92" s="5">
        <v>1</v>
      </c>
      <c r="N92" s="5" t="s">
        <v>153</v>
      </c>
      <c r="O92" s="5">
        <f>J92*K92</f>
        <v>1</v>
      </c>
      <c r="P92" s="54"/>
      <c r="Q92" s="54"/>
      <c r="R92" s="22">
        <f t="shared" ref="R92:R93" si="52">(O92*P92)+Q92</f>
        <v>0</v>
      </c>
      <c r="S92" s="5">
        <v>1</v>
      </c>
      <c r="T92" s="5" t="s">
        <v>30</v>
      </c>
      <c r="U92" s="55"/>
      <c r="V92" s="23">
        <f t="shared" ref="V92:V94" si="53">R92*S92*U92</f>
        <v>0</v>
      </c>
      <c r="W92" s="54"/>
      <c r="X92" s="55"/>
      <c r="Y92" s="23">
        <f>S92*W92*X92</f>
        <v>0</v>
      </c>
      <c r="Z92" s="24"/>
      <c r="AA92" s="29"/>
      <c r="AB92" s="23"/>
      <c r="AC92" s="24"/>
      <c r="AD92" s="29"/>
      <c r="AE92" s="23"/>
      <c r="AF92" s="52"/>
      <c r="AG92" s="48"/>
      <c r="AH92" s="48"/>
      <c r="AI92" s="50">
        <f t="shared" si="41"/>
        <v>0</v>
      </c>
      <c r="AJ92" s="70">
        <f t="shared" si="42"/>
        <v>0</v>
      </c>
    </row>
    <row r="93" spans="1:36" ht="29.25" customHeight="1" x14ac:dyDescent="0.2">
      <c r="A93" s="5">
        <v>85</v>
      </c>
      <c r="B93" s="5" t="s">
        <v>148</v>
      </c>
      <c r="C93" s="5" t="s">
        <v>149</v>
      </c>
      <c r="D93" s="5" t="s">
        <v>150</v>
      </c>
      <c r="E93" s="5" t="s">
        <v>24</v>
      </c>
      <c r="F93" s="5" t="s">
        <v>25</v>
      </c>
      <c r="G93" s="5" t="s">
        <v>26</v>
      </c>
      <c r="H93" s="5" t="s">
        <v>151</v>
      </c>
      <c r="I93" s="5" t="s">
        <v>40</v>
      </c>
      <c r="J93" s="5">
        <v>1</v>
      </c>
      <c r="K93" s="5">
        <v>1</v>
      </c>
      <c r="L93" s="5" t="s">
        <v>152</v>
      </c>
      <c r="M93" s="5">
        <v>1</v>
      </c>
      <c r="N93" s="5" t="s">
        <v>153</v>
      </c>
      <c r="O93" s="5">
        <f>J93*K93</f>
        <v>1</v>
      </c>
      <c r="P93" s="54"/>
      <c r="Q93" s="54"/>
      <c r="R93" s="22">
        <f t="shared" si="52"/>
        <v>0</v>
      </c>
      <c r="S93" s="5">
        <v>3</v>
      </c>
      <c r="T93" s="5" t="s">
        <v>30</v>
      </c>
      <c r="U93" s="55"/>
      <c r="V93" s="23">
        <f t="shared" si="53"/>
        <v>0</v>
      </c>
      <c r="W93" s="54"/>
      <c r="X93" s="55"/>
      <c r="Y93" s="23">
        <f>S93*W93*X93</f>
        <v>0</v>
      </c>
      <c r="Z93" s="24"/>
      <c r="AA93" s="29"/>
      <c r="AB93" s="23"/>
      <c r="AC93" s="24"/>
      <c r="AD93" s="29"/>
      <c r="AE93" s="23"/>
      <c r="AF93" s="52"/>
      <c r="AG93" s="48"/>
      <c r="AH93" s="48"/>
      <c r="AI93" s="50">
        <f t="shared" si="41"/>
        <v>0</v>
      </c>
      <c r="AJ93" s="70">
        <f t="shared" si="42"/>
        <v>0</v>
      </c>
    </row>
    <row r="94" spans="1:36" ht="29.25" customHeight="1" x14ac:dyDescent="0.2">
      <c r="A94" s="5">
        <v>86</v>
      </c>
      <c r="B94" s="5" t="s">
        <v>148</v>
      </c>
      <c r="C94" s="5" t="s">
        <v>149</v>
      </c>
      <c r="D94" s="5" t="s">
        <v>150</v>
      </c>
      <c r="E94" s="5" t="s">
        <v>43</v>
      </c>
      <c r="F94" s="5" t="s">
        <v>44</v>
      </c>
      <c r="G94" s="5" t="s">
        <v>26</v>
      </c>
      <c r="H94" s="5" t="s">
        <v>58</v>
      </c>
      <c r="I94" s="5" t="s">
        <v>45</v>
      </c>
      <c r="J94" s="5">
        <v>1</v>
      </c>
      <c r="K94" s="5">
        <v>1</v>
      </c>
      <c r="L94" s="5" t="s">
        <v>152</v>
      </c>
      <c r="M94" s="5" t="s">
        <v>45</v>
      </c>
      <c r="N94" s="5" t="s">
        <v>45</v>
      </c>
      <c r="O94" s="5">
        <f>J94*K94</f>
        <v>1</v>
      </c>
      <c r="P94" s="54"/>
      <c r="Q94" s="22"/>
      <c r="R94" s="22">
        <f>(O94*P94)</f>
        <v>0</v>
      </c>
      <c r="S94" s="5">
        <v>1</v>
      </c>
      <c r="T94" s="5" t="s">
        <v>46</v>
      </c>
      <c r="U94" s="55"/>
      <c r="V94" s="23">
        <f t="shared" si="53"/>
        <v>0</v>
      </c>
      <c r="W94" s="54"/>
      <c r="X94" s="55"/>
      <c r="Y94" s="23">
        <f>S94*W94*X94</f>
        <v>0</v>
      </c>
      <c r="Z94" s="24"/>
      <c r="AA94" s="29"/>
      <c r="AB94" s="23"/>
      <c r="AC94" s="24"/>
      <c r="AD94" s="29"/>
      <c r="AE94" s="23"/>
      <c r="AF94" s="52"/>
      <c r="AG94" s="48"/>
      <c r="AH94" s="48"/>
      <c r="AI94" s="50">
        <f t="shared" si="41"/>
        <v>0</v>
      </c>
      <c r="AJ94" s="70">
        <f t="shared" si="42"/>
        <v>0</v>
      </c>
    </row>
    <row r="95" spans="1:36" ht="29.25" customHeight="1" x14ac:dyDescent="0.2">
      <c r="A95" s="5">
        <v>87</v>
      </c>
      <c r="B95" s="5" t="s">
        <v>148</v>
      </c>
      <c r="C95" s="5" t="s">
        <v>149</v>
      </c>
      <c r="D95" s="5" t="s">
        <v>150</v>
      </c>
      <c r="E95" s="5" t="s">
        <v>33</v>
      </c>
      <c r="F95" s="5" t="s">
        <v>34</v>
      </c>
      <c r="G95" s="5" t="s">
        <v>26</v>
      </c>
      <c r="H95" s="5"/>
      <c r="I95" s="5"/>
      <c r="J95" s="5"/>
      <c r="K95" s="5"/>
      <c r="L95" s="5"/>
      <c r="M95" s="5"/>
      <c r="N95" s="5"/>
      <c r="O95" s="5"/>
      <c r="P95" s="24"/>
      <c r="Q95" s="24"/>
      <c r="R95" s="24"/>
      <c r="S95" s="5"/>
      <c r="T95" s="5"/>
      <c r="U95" s="29"/>
      <c r="V95" s="23"/>
      <c r="W95" s="24"/>
      <c r="X95" s="29"/>
      <c r="Y95" s="35"/>
      <c r="Z95" s="57"/>
      <c r="AA95" s="55"/>
      <c r="AB95" s="23">
        <f t="shared" ref="AB95:AB96" si="54">Z95*AA95</f>
        <v>0</v>
      </c>
      <c r="AC95" s="24"/>
      <c r="AD95" s="29"/>
      <c r="AE95" s="23"/>
      <c r="AF95" s="52"/>
      <c r="AG95" s="48"/>
      <c r="AH95" s="48"/>
      <c r="AI95" s="50">
        <f t="shared" si="41"/>
        <v>0</v>
      </c>
      <c r="AJ95" s="70">
        <f t="shared" si="42"/>
        <v>0</v>
      </c>
    </row>
    <row r="96" spans="1:36" ht="29.25" customHeight="1" x14ac:dyDescent="0.2">
      <c r="A96" s="5">
        <v>88</v>
      </c>
      <c r="B96" s="5" t="s">
        <v>148</v>
      </c>
      <c r="C96" s="5" t="s">
        <v>149</v>
      </c>
      <c r="D96" s="5" t="s">
        <v>150</v>
      </c>
      <c r="E96" s="5" t="s">
        <v>35</v>
      </c>
      <c r="F96" s="5" t="s">
        <v>36</v>
      </c>
      <c r="G96" s="5" t="s">
        <v>26</v>
      </c>
      <c r="H96" s="5"/>
      <c r="I96" s="5"/>
      <c r="J96" s="5"/>
      <c r="K96" s="5"/>
      <c r="L96" s="5"/>
      <c r="M96" s="5"/>
      <c r="N96" s="5"/>
      <c r="O96" s="5"/>
      <c r="P96" s="24"/>
      <c r="Q96" s="24"/>
      <c r="R96" s="24"/>
      <c r="S96" s="5"/>
      <c r="T96" s="5"/>
      <c r="U96" s="29"/>
      <c r="V96" s="23"/>
      <c r="W96" s="24"/>
      <c r="X96" s="29"/>
      <c r="Y96" s="35"/>
      <c r="Z96" s="57"/>
      <c r="AA96" s="55"/>
      <c r="AB96" s="23">
        <f t="shared" si="54"/>
        <v>0</v>
      </c>
      <c r="AC96" s="24"/>
      <c r="AD96" s="29"/>
      <c r="AE96" s="23"/>
      <c r="AF96" s="52"/>
      <c r="AG96" s="48"/>
      <c r="AH96" s="48"/>
      <c r="AI96" s="50">
        <f t="shared" si="41"/>
        <v>0</v>
      </c>
      <c r="AJ96" s="70">
        <f t="shared" si="42"/>
        <v>0</v>
      </c>
    </row>
    <row r="97" spans="1:36" ht="29.25" customHeight="1" x14ac:dyDescent="0.2">
      <c r="A97" s="5">
        <v>89</v>
      </c>
      <c r="B97" s="5" t="s">
        <v>148</v>
      </c>
      <c r="C97" s="5" t="s">
        <v>149</v>
      </c>
      <c r="D97" s="5" t="s">
        <v>150</v>
      </c>
      <c r="E97" s="5" t="s">
        <v>35</v>
      </c>
      <c r="F97" s="5" t="s">
        <v>154</v>
      </c>
      <c r="G97" s="5" t="s">
        <v>128</v>
      </c>
      <c r="H97" s="5"/>
      <c r="I97" s="5"/>
      <c r="J97" s="5"/>
      <c r="K97" s="5"/>
      <c r="L97" s="5"/>
      <c r="M97" s="5"/>
      <c r="N97" s="5"/>
      <c r="O97" s="5"/>
      <c r="P97" s="24"/>
      <c r="Q97" s="24"/>
      <c r="R97" s="24"/>
      <c r="S97" s="5"/>
      <c r="T97" s="5"/>
      <c r="U97" s="29"/>
      <c r="V97" s="23"/>
      <c r="W97" s="24"/>
      <c r="X97" s="29"/>
      <c r="Y97" s="35"/>
      <c r="Z97" s="39"/>
      <c r="AA97" s="40"/>
      <c r="AB97" s="23"/>
      <c r="AC97" s="54"/>
      <c r="AD97" s="55"/>
      <c r="AE97" s="23">
        <f t="shared" ref="AE97:AE98" si="55">AC97*AD97</f>
        <v>0</v>
      </c>
      <c r="AF97" s="52"/>
      <c r="AG97" s="48"/>
      <c r="AH97" s="48"/>
      <c r="AI97" s="50">
        <f t="shared" si="41"/>
        <v>0</v>
      </c>
      <c r="AJ97" s="70">
        <f t="shared" si="42"/>
        <v>0</v>
      </c>
    </row>
    <row r="98" spans="1:36" ht="29.25" customHeight="1" x14ac:dyDescent="0.2">
      <c r="A98" s="5">
        <v>90</v>
      </c>
      <c r="B98" s="5" t="s">
        <v>148</v>
      </c>
      <c r="C98" s="5" t="s">
        <v>149</v>
      </c>
      <c r="D98" s="5" t="s">
        <v>150</v>
      </c>
      <c r="E98" s="5" t="s">
        <v>35</v>
      </c>
      <c r="F98" s="5" t="s">
        <v>155</v>
      </c>
      <c r="G98" s="5" t="s">
        <v>128</v>
      </c>
      <c r="H98" s="5"/>
      <c r="I98" s="5"/>
      <c r="J98" s="5"/>
      <c r="K98" s="5"/>
      <c r="L98" s="5"/>
      <c r="M98" s="5"/>
      <c r="N98" s="5"/>
      <c r="O98" s="5"/>
      <c r="P98" s="24"/>
      <c r="Q98" s="24"/>
      <c r="R98" s="24"/>
      <c r="S98" s="5"/>
      <c r="T98" s="5"/>
      <c r="U98" s="29"/>
      <c r="V98" s="23"/>
      <c r="W98" s="24"/>
      <c r="X98" s="29"/>
      <c r="Y98" s="35"/>
      <c r="Z98" s="39"/>
      <c r="AA98" s="40"/>
      <c r="AB98" s="23"/>
      <c r="AC98" s="54"/>
      <c r="AD98" s="55"/>
      <c r="AE98" s="23">
        <f t="shared" si="55"/>
        <v>0</v>
      </c>
      <c r="AF98" s="52"/>
      <c r="AG98" s="48"/>
      <c r="AH98" s="48"/>
      <c r="AI98" s="50">
        <f t="shared" si="41"/>
        <v>0</v>
      </c>
      <c r="AJ98" s="70">
        <f t="shared" si="42"/>
        <v>0</v>
      </c>
    </row>
    <row r="99" spans="1:36" ht="29.25" customHeight="1" x14ac:dyDescent="0.2">
      <c r="A99" s="5">
        <v>91</v>
      </c>
      <c r="B99" s="5" t="s">
        <v>148</v>
      </c>
      <c r="C99" s="5" t="s">
        <v>156</v>
      </c>
      <c r="D99" s="5" t="s">
        <v>157</v>
      </c>
      <c r="E99" s="5" t="s">
        <v>31</v>
      </c>
      <c r="F99" s="5" t="s">
        <v>25</v>
      </c>
      <c r="G99" s="5" t="s">
        <v>26</v>
      </c>
      <c r="H99" s="5" t="s">
        <v>158</v>
      </c>
      <c r="I99" s="5" t="s">
        <v>40</v>
      </c>
      <c r="J99" s="5">
        <v>1</v>
      </c>
      <c r="K99" s="5">
        <v>1</v>
      </c>
      <c r="L99" s="5" t="s">
        <v>159</v>
      </c>
      <c r="M99" s="5">
        <v>1</v>
      </c>
      <c r="N99" s="5" t="s">
        <v>45</v>
      </c>
      <c r="O99" s="5">
        <f>J99*K99</f>
        <v>1</v>
      </c>
      <c r="P99" s="54"/>
      <c r="Q99" s="54"/>
      <c r="R99" s="22">
        <f t="shared" ref="R99:R100" si="56">(O99*P99)+Q99</f>
        <v>0</v>
      </c>
      <c r="S99" s="5">
        <v>6</v>
      </c>
      <c r="T99" s="5" t="s">
        <v>30</v>
      </c>
      <c r="U99" s="55"/>
      <c r="V99" s="23">
        <f t="shared" ref="V99:V101" si="57">R99*S99*U99</f>
        <v>0</v>
      </c>
      <c r="W99" s="54"/>
      <c r="X99" s="55"/>
      <c r="Y99" s="23">
        <f>S99*W99*X99</f>
        <v>0</v>
      </c>
      <c r="Z99" s="24"/>
      <c r="AA99" s="29"/>
      <c r="AB99" s="23"/>
      <c r="AC99" s="24"/>
      <c r="AD99" s="29"/>
      <c r="AE99" s="23"/>
      <c r="AF99" s="52"/>
      <c r="AG99" s="48"/>
      <c r="AH99" s="48"/>
      <c r="AI99" s="50">
        <f t="shared" si="41"/>
        <v>0</v>
      </c>
      <c r="AJ99" s="70">
        <f t="shared" si="42"/>
        <v>0</v>
      </c>
    </row>
    <row r="100" spans="1:36" ht="29.25" customHeight="1" x14ac:dyDescent="0.2">
      <c r="A100" s="5">
        <v>92</v>
      </c>
      <c r="B100" s="5" t="s">
        <v>148</v>
      </c>
      <c r="C100" s="5" t="s">
        <v>156</v>
      </c>
      <c r="D100" s="5" t="s">
        <v>157</v>
      </c>
      <c r="E100" s="5" t="s">
        <v>24</v>
      </c>
      <c r="F100" s="5" t="s">
        <v>25</v>
      </c>
      <c r="G100" s="5" t="s">
        <v>26</v>
      </c>
      <c r="H100" s="5" t="s">
        <v>158</v>
      </c>
      <c r="I100" s="5" t="s">
        <v>40</v>
      </c>
      <c r="J100" s="5">
        <v>1</v>
      </c>
      <c r="K100" s="5">
        <v>1</v>
      </c>
      <c r="L100" s="5" t="s">
        <v>159</v>
      </c>
      <c r="M100" s="5">
        <v>1</v>
      </c>
      <c r="N100" s="5" t="s">
        <v>45</v>
      </c>
      <c r="O100" s="5">
        <f>J100*K100</f>
        <v>1</v>
      </c>
      <c r="P100" s="54"/>
      <c r="Q100" s="54"/>
      <c r="R100" s="22">
        <f t="shared" si="56"/>
        <v>0</v>
      </c>
      <c r="S100" s="5">
        <v>48</v>
      </c>
      <c r="T100" s="5" t="s">
        <v>30</v>
      </c>
      <c r="U100" s="55"/>
      <c r="V100" s="23">
        <f t="shared" si="57"/>
        <v>0</v>
      </c>
      <c r="W100" s="54"/>
      <c r="X100" s="55"/>
      <c r="Y100" s="23">
        <f>S100*W100*X100</f>
        <v>0</v>
      </c>
      <c r="Z100" s="24"/>
      <c r="AA100" s="29"/>
      <c r="AB100" s="23"/>
      <c r="AC100" s="24"/>
      <c r="AD100" s="29"/>
      <c r="AE100" s="23"/>
      <c r="AF100" s="52"/>
      <c r="AG100" s="48"/>
      <c r="AH100" s="48"/>
      <c r="AI100" s="50">
        <f t="shared" si="41"/>
        <v>0</v>
      </c>
      <c r="AJ100" s="70">
        <f t="shared" si="42"/>
        <v>0</v>
      </c>
    </row>
    <row r="101" spans="1:36" ht="29.25" customHeight="1" x14ac:dyDescent="0.2">
      <c r="A101" s="5">
        <v>93</v>
      </c>
      <c r="B101" s="5" t="s">
        <v>148</v>
      </c>
      <c r="C101" s="5" t="s">
        <v>156</v>
      </c>
      <c r="D101" s="5" t="s">
        <v>157</v>
      </c>
      <c r="E101" s="5" t="s">
        <v>43</v>
      </c>
      <c r="F101" s="5" t="s">
        <v>44</v>
      </c>
      <c r="G101" s="5" t="s">
        <v>26</v>
      </c>
      <c r="H101" s="5" t="s">
        <v>58</v>
      </c>
      <c r="I101" s="5" t="s">
        <v>45</v>
      </c>
      <c r="J101" s="5">
        <v>1</v>
      </c>
      <c r="K101" s="5">
        <v>1</v>
      </c>
      <c r="L101" s="5" t="s">
        <v>159</v>
      </c>
      <c r="M101" s="5" t="s">
        <v>45</v>
      </c>
      <c r="N101" s="5" t="s">
        <v>45</v>
      </c>
      <c r="O101" s="5">
        <f>J101*K101</f>
        <v>1</v>
      </c>
      <c r="P101" s="54"/>
      <c r="Q101" s="22"/>
      <c r="R101" s="22">
        <f>(O101*P101)</f>
        <v>0</v>
      </c>
      <c r="S101" s="5">
        <v>9</v>
      </c>
      <c r="T101" s="5" t="s">
        <v>46</v>
      </c>
      <c r="U101" s="55"/>
      <c r="V101" s="23">
        <f t="shared" si="57"/>
        <v>0</v>
      </c>
      <c r="W101" s="54"/>
      <c r="X101" s="55"/>
      <c r="Y101" s="23">
        <f>S101*W101*X101</f>
        <v>0</v>
      </c>
      <c r="Z101" s="24"/>
      <c r="AA101" s="29"/>
      <c r="AB101" s="23"/>
      <c r="AC101" s="24"/>
      <c r="AD101" s="29"/>
      <c r="AE101" s="23"/>
      <c r="AF101" s="52"/>
      <c r="AG101" s="48"/>
      <c r="AH101" s="48"/>
      <c r="AI101" s="50">
        <f t="shared" si="41"/>
        <v>0</v>
      </c>
      <c r="AJ101" s="70">
        <f t="shared" si="42"/>
        <v>0</v>
      </c>
    </row>
    <row r="102" spans="1:36" ht="29.25" customHeight="1" x14ac:dyDescent="0.2">
      <c r="A102" s="5">
        <v>94</v>
      </c>
      <c r="B102" s="5" t="s">
        <v>148</v>
      </c>
      <c r="C102" s="5" t="s">
        <v>156</v>
      </c>
      <c r="D102" s="5" t="s">
        <v>157</v>
      </c>
      <c r="E102" s="5" t="s">
        <v>33</v>
      </c>
      <c r="F102" s="5" t="s">
        <v>34</v>
      </c>
      <c r="G102" s="5" t="s">
        <v>26</v>
      </c>
      <c r="H102" s="5"/>
      <c r="I102" s="5"/>
      <c r="J102" s="5"/>
      <c r="K102" s="5"/>
      <c r="L102" s="5"/>
      <c r="M102" s="5"/>
      <c r="N102" s="5"/>
      <c r="O102" s="5"/>
      <c r="P102" s="24"/>
      <c r="Q102" s="24"/>
      <c r="R102" s="24"/>
      <c r="S102" s="5"/>
      <c r="T102" s="5"/>
      <c r="U102" s="29"/>
      <c r="V102" s="23"/>
      <c r="W102" s="24"/>
      <c r="X102" s="29"/>
      <c r="Y102" s="35"/>
      <c r="Z102" s="57"/>
      <c r="AA102" s="55"/>
      <c r="AB102" s="23">
        <f t="shared" ref="AB102:AB103" si="58">Z102*AA102</f>
        <v>0</v>
      </c>
      <c r="AC102" s="25"/>
      <c r="AD102" s="23"/>
      <c r="AE102" s="23"/>
      <c r="AF102" s="52"/>
      <c r="AG102" s="48"/>
      <c r="AH102" s="48"/>
      <c r="AI102" s="50">
        <f t="shared" si="41"/>
        <v>0</v>
      </c>
      <c r="AJ102" s="70">
        <f t="shared" si="42"/>
        <v>0</v>
      </c>
    </row>
    <row r="103" spans="1:36" ht="29.25" customHeight="1" x14ac:dyDescent="0.2">
      <c r="A103" s="5">
        <v>95</v>
      </c>
      <c r="B103" s="5" t="s">
        <v>148</v>
      </c>
      <c r="C103" s="5" t="s">
        <v>156</v>
      </c>
      <c r="D103" s="5" t="s">
        <v>157</v>
      </c>
      <c r="E103" s="5" t="s">
        <v>35</v>
      </c>
      <c r="F103" s="5" t="s">
        <v>36</v>
      </c>
      <c r="G103" s="5" t="s">
        <v>26</v>
      </c>
      <c r="H103" s="5"/>
      <c r="I103" s="5"/>
      <c r="J103" s="5"/>
      <c r="K103" s="5"/>
      <c r="L103" s="5"/>
      <c r="M103" s="5"/>
      <c r="N103" s="5"/>
      <c r="O103" s="5"/>
      <c r="P103" s="24"/>
      <c r="Q103" s="24"/>
      <c r="R103" s="24"/>
      <c r="S103" s="5"/>
      <c r="T103" s="5"/>
      <c r="U103" s="29"/>
      <c r="V103" s="23"/>
      <c r="W103" s="24"/>
      <c r="X103" s="29"/>
      <c r="Y103" s="35"/>
      <c r="Z103" s="57"/>
      <c r="AA103" s="55"/>
      <c r="AB103" s="23">
        <f t="shared" si="58"/>
        <v>0</v>
      </c>
      <c r="AC103" s="25"/>
      <c r="AD103" s="23"/>
      <c r="AE103" s="23"/>
      <c r="AF103" s="52"/>
      <c r="AG103" s="48"/>
      <c r="AH103" s="48"/>
      <c r="AI103" s="50">
        <f t="shared" si="41"/>
        <v>0</v>
      </c>
      <c r="AJ103" s="70">
        <f t="shared" si="42"/>
        <v>0</v>
      </c>
    </row>
    <row r="104" spans="1:36" ht="29.25" customHeight="1" x14ac:dyDescent="0.2">
      <c r="A104" s="5">
        <v>96</v>
      </c>
      <c r="B104" s="5" t="s">
        <v>148</v>
      </c>
      <c r="C104" s="5" t="s">
        <v>160</v>
      </c>
      <c r="D104" s="5" t="s">
        <v>161</v>
      </c>
      <c r="E104" s="5" t="s">
        <v>31</v>
      </c>
      <c r="F104" s="5" t="s">
        <v>25</v>
      </c>
      <c r="G104" s="5" t="s">
        <v>26</v>
      </c>
      <c r="H104" s="5" t="s">
        <v>162</v>
      </c>
      <c r="I104" s="5" t="s">
        <v>40</v>
      </c>
      <c r="J104" s="5">
        <v>1</v>
      </c>
      <c r="K104" s="5">
        <v>1</v>
      </c>
      <c r="L104" s="5" t="s">
        <v>163</v>
      </c>
      <c r="M104" s="5">
        <v>1</v>
      </c>
      <c r="N104" s="5" t="s">
        <v>45</v>
      </c>
      <c r="O104" s="5">
        <f>J104*K104</f>
        <v>1</v>
      </c>
      <c r="P104" s="54"/>
      <c r="Q104" s="54"/>
      <c r="R104" s="22">
        <f t="shared" ref="R104:R105" si="59">(O104*P104)+Q104</f>
        <v>0</v>
      </c>
      <c r="S104" s="5">
        <v>1</v>
      </c>
      <c r="T104" s="5" t="s">
        <v>30</v>
      </c>
      <c r="U104" s="55"/>
      <c r="V104" s="23">
        <f t="shared" ref="V104:V105" si="60">R104*S104*U104</f>
        <v>0</v>
      </c>
      <c r="W104" s="54"/>
      <c r="X104" s="55"/>
      <c r="Y104" s="23">
        <f>S104*W104*X104</f>
        <v>0</v>
      </c>
      <c r="Z104" s="24"/>
      <c r="AA104" s="29"/>
      <c r="AB104" s="23"/>
      <c r="AC104" s="24"/>
      <c r="AD104" s="29"/>
      <c r="AE104" s="23"/>
      <c r="AF104" s="52"/>
      <c r="AG104" s="48"/>
      <c r="AH104" s="48"/>
      <c r="AI104" s="50">
        <f t="shared" si="41"/>
        <v>0</v>
      </c>
      <c r="AJ104" s="70">
        <f t="shared" si="42"/>
        <v>0</v>
      </c>
    </row>
    <row r="105" spans="1:36" ht="29.25" customHeight="1" x14ac:dyDescent="0.2">
      <c r="A105" s="5">
        <v>97</v>
      </c>
      <c r="B105" s="5" t="s">
        <v>148</v>
      </c>
      <c r="C105" s="5" t="s">
        <v>160</v>
      </c>
      <c r="D105" s="5" t="s">
        <v>161</v>
      </c>
      <c r="E105" s="5" t="s">
        <v>24</v>
      </c>
      <c r="F105" s="5" t="s">
        <v>25</v>
      </c>
      <c r="G105" s="5" t="s">
        <v>26</v>
      </c>
      <c r="H105" s="5" t="s">
        <v>162</v>
      </c>
      <c r="I105" s="5" t="s">
        <v>40</v>
      </c>
      <c r="J105" s="5">
        <v>1</v>
      </c>
      <c r="K105" s="5">
        <v>1</v>
      </c>
      <c r="L105" s="5" t="s">
        <v>163</v>
      </c>
      <c r="M105" s="5">
        <v>1</v>
      </c>
      <c r="N105" s="5" t="s">
        <v>45</v>
      </c>
      <c r="O105" s="5">
        <f>J105*K105</f>
        <v>1</v>
      </c>
      <c r="P105" s="54"/>
      <c r="Q105" s="54"/>
      <c r="R105" s="22">
        <f t="shared" si="59"/>
        <v>0</v>
      </c>
      <c r="S105" s="5">
        <v>5</v>
      </c>
      <c r="T105" s="5" t="s">
        <v>30</v>
      </c>
      <c r="U105" s="55"/>
      <c r="V105" s="23">
        <f t="shared" si="60"/>
        <v>0</v>
      </c>
      <c r="W105" s="54"/>
      <c r="X105" s="55"/>
      <c r="Y105" s="23">
        <f>S105*W105*X105</f>
        <v>0</v>
      </c>
      <c r="Z105" s="24"/>
      <c r="AA105" s="29"/>
      <c r="AB105" s="23"/>
      <c r="AC105" s="24"/>
      <c r="AD105" s="29"/>
      <c r="AE105" s="23"/>
      <c r="AF105" s="52"/>
      <c r="AG105" s="48"/>
      <c r="AH105" s="48"/>
      <c r="AI105" s="50">
        <f t="shared" si="41"/>
        <v>0</v>
      </c>
      <c r="AJ105" s="70">
        <f t="shared" si="42"/>
        <v>0</v>
      </c>
    </row>
    <row r="106" spans="1:36" ht="29.25" customHeight="1" x14ac:dyDescent="0.2">
      <c r="A106" s="5">
        <v>98</v>
      </c>
      <c r="B106" s="5" t="s">
        <v>148</v>
      </c>
      <c r="C106" s="5" t="s">
        <v>160</v>
      </c>
      <c r="D106" s="5" t="s">
        <v>161</v>
      </c>
      <c r="E106" s="5" t="s">
        <v>33</v>
      </c>
      <c r="F106" s="5" t="s">
        <v>34</v>
      </c>
      <c r="G106" s="5" t="s">
        <v>26</v>
      </c>
      <c r="H106" s="5"/>
      <c r="I106" s="5"/>
      <c r="J106" s="5"/>
      <c r="K106" s="5"/>
      <c r="L106" s="5"/>
      <c r="M106" s="5"/>
      <c r="N106" s="5"/>
      <c r="O106" s="5"/>
      <c r="P106" s="24"/>
      <c r="Q106" s="24"/>
      <c r="R106" s="24"/>
      <c r="S106" s="5"/>
      <c r="T106" s="5"/>
      <c r="U106" s="29"/>
      <c r="V106" s="23"/>
      <c r="W106" s="24"/>
      <c r="X106" s="29"/>
      <c r="Y106" s="35"/>
      <c r="Z106" s="57"/>
      <c r="AA106" s="55"/>
      <c r="AB106" s="23">
        <f t="shared" ref="AB106:AB107" si="61">Z106*AA106</f>
        <v>0</v>
      </c>
      <c r="AC106" s="25"/>
      <c r="AD106" s="23"/>
      <c r="AE106" s="23"/>
      <c r="AF106" s="52"/>
      <c r="AG106" s="48"/>
      <c r="AH106" s="48"/>
      <c r="AI106" s="50">
        <f t="shared" si="41"/>
        <v>0</v>
      </c>
      <c r="AJ106" s="70">
        <f t="shared" si="42"/>
        <v>0</v>
      </c>
    </row>
    <row r="107" spans="1:36" ht="29.25" customHeight="1" x14ac:dyDescent="0.2">
      <c r="A107" s="5">
        <v>99</v>
      </c>
      <c r="B107" s="5" t="s">
        <v>148</v>
      </c>
      <c r="C107" s="5" t="s">
        <v>160</v>
      </c>
      <c r="D107" s="5" t="s">
        <v>161</v>
      </c>
      <c r="E107" s="5" t="s">
        <v>35</v>
      </c>
      <c r="F107" s="5" t="s">
        <v>36</v>
      </c>
      <c r="G107" s="5" t="s">
        <v>26</v>
      </c>
      <c r="H107" s="5"/>
      <c r="I107" s="5"/>
      <c r="J107" s="5"/>
      <c r="K107" s="5"/>
      <c r="L107" s="5"/>
      <c r="M107" s="5"/>
      <c r="N107" s="5"/>
      <c r="O107" s="5"/>
      <c r="P107" s="24"/>
      <c r="Q107" s="24"/>
      <c r="R107" s="24"/>
      <c r="S107" s="5"/>
      <c r="T107" s="5"/>
      <c r="U107" s="29"/>
      <c r="V107" s="23"/>
      <c r="W107" s="24"/>
      <c r="X107" s="29"/>
      <c r="Y107" s="35"/>
      <c r="Z107" s="57"/>
      <c r="AA107" s="55"/>
      <c r="AB107" s="23">
        <f t="shared" si="61"/>
        <v>0</v>
      </c>
      <c r="AC107" s="25"/>
      <c r="AD107" s="23"/>
      <c r="AE107" s="23"/>
      <c r="AF107" s="52"/>
      <c r="AG107" s="48"/>
      <c r="AH107" s="48"/>
      <c r="AI107" s="50">
        <f t="shared" si="41"/>
        <v>0</v>
      </c>
      <c r="AJ107" s="70">
        <f t="shared" si="42"/>
        <v>0</v>
      </c>
    </row>
    <row r="108" spans="1:36" ht="29.25" customHeight="1" x14ac:dyDescent="0.2">
      <c r="A108" s="5">
        <v>100</v>
      </c>
      <c r="B108" s="5" t="s">
        <v>164</v>
      </c>
      <c r="C108" s="5" t="s">
        <v>165</v>
      </c>
      <c r="D108" s="5" t="s">
        <v>166</v>
      </c>
      <c r="E108" s="5" t="s">
        <v>31</v>
      </c>
      <c r="F108" s="5" t="s">
        <v>25</v>
      </c>
      <c r="G108" s="5" t="s">
        <v>26</v>
      </c>
      <c r="H108" s="5" t="s">
        <v>167</v>
      </c>
      <c r="I108" s="5" t="s">
        <v>40</v>
      </c>
      <c r="J108" s="5">
        <v>2</v>
      </c>
      <c r="K108" s="5">
        <v>2</v>
      </c>
      <c r="L108" s="5" t="s">
        <v>168</v>
      </c>
      <c r="M108" s="5">
        <v>1</v>
      </c>
      <c r="N108" s="5" t="s">
        <v>45</v>
      </c>
      <c r="O108" s="5">
        <f>J108*K108</f>
        <v>4</v>
      </c>
      <c r="P108" s="54"/>
      <c r="Q108" s="54"/>
      <c r="R108" s="22">
        <f t="shared" ref="R108:R109" si="62">(O108*P108)+Q108</f>
        <v>0</v>
      </c>
      <c r="S108" s="5">
        <v>12</v>
      </c>
      <c r="T108" s="5" t="s">
        <v>30</v>
      </c>
      <c r="U108" s="55"/>
      <c r="V108" s="23">
        <f t="shared" ref="V108:V110" si="63">R108*S108*U108</f>
        <v>0</v>
      </c>
      <c r="W108" s="54"/>
      <c r="X108" s="55"/>
      <c r="Y108" s="23">
        <f>S108*W108*X108</f>
        <v>0</v>
      </c>
      <c r="Z108" s="24"/>
      <c r="AA108" s="29"/>
      <c r="AB108" s="23"/>
      <c r="AC108" s="24"/>
      <c r="AD108" s="29"/>
      <c r="AE108" s="23"/>
      <c r="AF108" s="52"/>
      <c r="AG108" s="48"/>
      <c r="AH108" s="48"/>
      <c r="AI108" s="50">
        <f t="shared" si="41"/>
        <v>0</v>
      </c>
      <c r="AJ108" s="70">
        <f t="shared" si="42"/>
        <v>0</v>
      </c>
    </row>
    <row r="109" spans="1:36" ht="29.25" customHeight="1" x14ac:dyDescent="0.2">
      <c r="A109" s="5">
        <v>101</v>
      </c>
      <c r="B109" s="5" t="s">
        <v>164</v>
      </c>
      <c r="C109" s="5" t="s">
        <v>165</v>
      </c>
      <c r="D109" s="5" t="s">
        <v>166</v>
      </c>
      <c r="E109" s="5" t="s">
        <v>24</v>
      </c>
      <c r="F109" s="5" t="s">
        <v>25</v>
      </c>
      <c r="G109" s="5" t="s">
        <v>26</v>
      </c>
      <c r="H109" s="5" t="s">
        <v>167</v>
      </c>
      <c r="I109" s="5" t="s">
        <v>40</v>
      </c>
      <c r="J109" s="5">
        <v>1</v>
      </c>
      <c r="K109" s="5">
        <v>2</v>
      </c>
      <c r="L109" s="5" t="s">
        <v>168</v>
      </c>
      <c r="M109" s="5">
        <v>1</v>
      </c>
      <c r="N109" s="5" t="s">
        <v>45</v>
      </c>
      <c r="O109" s="5">
        <f>J109*K109</f>
        <v>2</v>
      </c>
      <c r="P109" s="54"/>
      <c r="Q109" s="54"/>
      <c r="R109" s="22">
        <f t="shared" si="62"/>
        <v>0</v>
      </c>
      <c r="S109" s="5">
        <v>31</v>
      </c>
      <c r="T109" s="5" t="s">
        <v>30</v>
      </c>
      <c r="U109" s="55"/>
      <c r="V109" s="23">
        <f t="shared" si="63"/>
        <v>0</v>
      </c>
      <c r="W109" s="54"/>
      <c r="X109" s="55"/>
      <c r="Y109" s="23">
        <f>S109*W109*X109</f>
        <v>0</v>
      </c>
      <c r="Z109" s="24"/>
      <c r="AA109" s="29"/>
      <c r="AB109" s="23"/>
      <c r="AC109" s="24"/>
      <c r="AD109" s="29"/>
      <c r="AE109" s="23"/>
      <c r="AF109" s="52"/>
      <c r="AG109" s="48"/>
      <c r="AH109" s="48"/>
      <c r="AI109" s="50">
        <f t="shared" si="41"/>
        <v>0</v>
      </c>
      <c r="AJ109" s="70">
        <f t="shared" si="42"/>
        <v>0</v>
      </c>
    </row>
    <row r="110" spans="1:36" ht="29.25" customHeight="1" x14ac:dyDescent="0.2">
      <c r="A110" s="5">
        <v>102</v>
      </c>
      <c r="B110" s="5" t="s">
        <v>164</v>
      </c>
      <c r="C110" s="5" t="s">
        <v>165</v>
      </c>
      <c r="D110" s="5" t="s">
        <v>166</v>
      </c>
      <c r="E110" s="5" t="s">
        <v>43</v>
      </c>
      <c r="F110" s="5" t="s">
        <v>44</v>
      </c>
      <c r="G110" s="5" t="s">
        <v>26</v>
      </c>
      <c r="H110" s="5" t="s">
        <v>58</v>
      </c>
      <c r="I110" s="5" t="s">
        <v>45</v>
      </c>
      <c r="J110" s="5">
        <v>1</v>
      </c>
      <c r="K110" s="5">
        <v>1</v>
      </c>
      <c r="L110" s="5" t="s">
        <v>163</v>
      </c>
      <c r="M110" s="5" t="s">
        <v>45</v>
      </c>
      <c r="N110" s="5" t="s">
        <v>45</v>
      </c>
      <c r="O110" s="5">
        <f>J110*K110</f>
        <v>1</v>
      </c>
      <c r="P110" s="54"/>
      <c r="Q110" s="22"/>
      <c r="R110" s="22">
        <f>(O110*P110)</f>
        <v>0</v>
      </c>
      <c r="S110" s="5">
        <v>1</v>
      </c>
      <c r="T110" s="5" t="s">
        <v>46</v>
      </c>
      <c r="U110" s="55"/>
      <c r="V110" s="23">
        <f t="shared" si="63"/>
        <v>0</v>
      </c>
      <c r="W110" s="54"/>
      <c r="X110" s="55"/>
      <c r="Y110" s="23">
        <f>S110*W110*X110</f>
        <v>0</v>
      </c>
      <c r="Z110" s="39"/>
      <c r="AA110" s="29"/>
      <c r="AB110" s="23"/>
      <c r="AC110" s="25"/>
      <c r="AD110" s="23"/>
      <c r="AE110" s="23"/>
      <c r="AF110" s="52"/>
      <c r="AG110" s="48"/>
      <c r="AH110" s="48"/>
      <c r="AI110" s="50">
        <f t="shared" si="41"/>
        <v>0</v>
      </c>
      <c r="AJ110" s="70">
        <f t="shared" si="42"/>
        <v>0</v>
      </c>
    </row>
    <row r="111" spans="1:36" ht="29.25" customHeight="1" x14ac:dyDescent="0.2">
      <c r="A111" s="5">
        <v>103</v>
      </c>
      <c r="B111" s="5" t="s">
        <v>164</v>
      </c>
      <c r="C111" s="5" t="s">
        <v>165</v>
      </c>
      <c r="D111" s="5" t="s">
        <v>166</v>
      </c>
      <c r="E111" s="5" t="s">
        <v>33</v>
      </c>
      <c r="F111" s="5" t="s">
        <v>34</v>
      </c>
      <c r="G111" s="5" t="s">
        <v>26</v>
      </c>
      <c r="H111" s="5"/>
      <c r="I111" s="5"/>
      <c r="J111" s="5"/>
      <c r="K111" s="5"/>
      <c r="L111" s="5"/>
      <c r="M111" s="5"/>
      <c r="N111" s="5"/>
      <c r="O111" s="5"/>
      <c r="P111" s="24"/>
      <c r="Q111" s="24"/>
      <c r="R111" s="24"/>
      <c r="S111" s="5"/>
      <c r="T111" s="5"/>
      <c r="U111" s="29"/>
      <c r="V111" s="23"/>
      <c r="W111" s="24"/>
      <c r="X111" s="29"/>
      <c r="Y111" s="35"/>
      <c r="Z111" s="57"/>
      <c r="AA111" s="55"/>
      <c r="AB111" s="23">
        <f t="shared" ref="AB111:AB112" si="64">Z111*AA111</f>
        <v>0</v>
      </c>
      <c r="AC111" s="25"/>
      <c r="AD111" s="23"/>
      <c r="AE111" s="23"/>
      <c r="AF111" s="52"/>
      <c r="AG111" s="48"/>
      <c r="AH111" s="48"/>
      <c r="AI111" s="50">
        <f t="shared" si="41"/>
        <v>0</v>
      </c>
      <c r="AJ111" s="70">
        <f t="shared" si="42"/>
        <v>0</v>
      </c>
    </row>
    <row r="112" spans="1:36" ht="29.25" customHeight="1" x14ac:dyDescent="0.2">
      <c r="A112" s="5">
        <v>104</v>
      </c>
      <c r="B112" s="5" t="s">
        <v>164</v>
      </c>
      <c r="C112" s="5" t="s">
        <v>165</v>
      </c>
      <c r="D112" s="5" t="s">
        <v>166</v>
      </c>
      <c r="E112" s="5" t="s">
        <v>35</v>
      </c>
      <c r="F112" s="5" t="s">
        <v>36</v>
      </c>
      <c r="G112" s="5" t="s">
        <v>26</v>
      </c>
      <c r="H112" s="5"/>
      <c r="I112" s="5"/>
      <c r="J112" s="5"/>
      <c r="K112" s="5"/>
      <c r="L112" s="5"/>
      <c r="M112" s="5"/>
      <c r="N112" s="5"/>
      <c r="O112" s="5"/>
      <c r="P112" s="24"/>
      <c r="Q112" s="24"/>
      <c r="R112" s="24"/>
      <c r="S112" s="5"/>
      <c r="T112" s="5"/>
      <c r="U112" s="29"/>
      <c r="V112" s="23"/>
      <c r="W112" s="24"/>
      <c r="X112" s="29"/>
      <c r="Y112" s="35"/>
      <c r="Z112" s="57"/>
      <c r="AA112" s="55"/>
      <c r="AB112" s="23">
        <f t="shared" si="64"/>
        <v>0</v>
      </c>
      <c r="AC112" s="25"/>
      <c r="AD112" s="23"/>
      <c r="AE112" s="23"/>
      <c r="AF112" s="52"/>
      <c r="AG112" s="48"/>
      <c r="AH112" s="48"/>
      <c r="AI112" s="50">
        <f t="shared" si="41"/>
        <v>0</v>
      </c>
      <c r="AJ112" s="70">
        <f t="shared" si="42"/>
        <v>0</v>
      </c>
    </row>
    <row r="113" spans="1:36" ht="29.25" customHeight="1" x14ac:dyDescent="0.2">
      <c r="A113" s="5">
        <v>105</v>
      </c>
      <c r="B113" s="5" t="s">
        <v>164</v>
      </c>
      <c r="C113" s="5" t="s">
        <v>169</v>
      </c>
      <c r="D113" s="5" t="s">
        <v>170</v>
      </c>
      <c r="E113" s="5" t="s">
        <v>31</v>
      </c>
      <c r="F113" s="5" t="s">
        <v>25</v>
      </c>
      <c r="G113" s="5" t="s">
        <v>26</v>
      </c>
      <c r="H113" s="5" t="s">
        <v>167</v>
      </c>
      <c r="I113" s="5" t="s">
        <v>72</v>
      </c>
      <c r="J113" s="5">
        <v>2</v>
      </c>
      <c r="K113" s="5">
        <v>2</v>
      </c>
      <c r="L113" s="5" t="s">
        <v>171</v>
      </c>
      <c r="M113" s="5">
        <v>1</v>
      </c>
      <c r="N113" s="5" t="s">
        <v>45</v>
      </c>
      <c r="O113" s="5">
        <f>J113*K113</f>
        <v>4</v>
      </c>
      <c r="P113" s="54"/>
      <c r="Q113" s="54"/>
      <c r="R113" s="22">
        <f t="shared" ref="R113" si="65">(O113*P113)+Q113</f>
        <v>0</v>
      </c>
      <c r="S113" s="5">
        <v>2</v>
      </c>
      <c r="T113" s="5" t="s">
        <v>30</v>
      </c>
      <c r="U113" s="55"/>
      <c r="V113" s="23">
        <f>R113*S113*U113</f>
        <v>0</v>
      </c>
      <c r="W113" s="54"/>
      <c r="X113" s="55"/>
      <c r="Y113" s="23">
        <f>S113*W113*X113</f>
        <v>0</v>
      </c>
      <c r="Z113" s="24"/>
      <c r="AA113" s="29"/>
      <c r="AB113" s="23"/>
      <c r="AC113" s="24"/>
      <c r="AD113" s="29"/>
      <c r="AE113" s="23"/>
      <c r="AF113" s="52"/>
      <c r="AG113" s="48"/>
      <c r="AH113" s="48"/>
      <c r="AI113" s="50">
        <f t="shared" si="41"/>
        <v>0</v>
      </c>
      <c r="AJ113" s="70">
        <f t="shared" si="42"/>
        <v>0</v>
      </c>
    </row>
    <row r="114" spans="1:36" ht="29.25" customHeight="1" x14ac:dyDescent="0.2">
      <c r="A114" s="5">
        <v>106</v>
      </c>
      <c r="B114" s="5" t="s">
        <v>164</v>
      </c>
      <c r="C114" s="5" t="s">
        <v>169</v>
      </c>
      <c r="D114" s="5" t="s">
        <v>170</v>
      </c>
      <c r="E114" s="5" t="s">
        <v>33</v>
      </c>
      <c r="F114" s="5" t="s">
        <v>34</v>
      </c>
      <c r="G114" s="5" t="s">
        <v>26</v>
      </c>
      <c r="H114" s="5"/>
      <c r="I114" s="5"/>
      <c r="J114" s="5"/>
      <c r="K114" s="5"/>
      <c r="L114" s="5"/>
      <c r="M114" s="5"/>
      <c r="N114" s="5"/>
      <c r="O114" s="5"/>
      <c r="P114" s="24"/>
      <c r="Q114" s="25"/>
      <c r="R114" s="24"/>
      <c r="S114" s="7"/>
      <c r="T114" s="8"/>
      <c r="U114" s="29"/>
      <c r="V114" s="23"/>
      <c r="W114" s="24"/>
      <c r="X114" s="29"/>
      <c r="Y114" s="23"/>
      <c r="Z114" s="57"/>
      <c r="AA114" s="55"/>
      <c r="AB114" s="23">
        <f t="shared" ref="AB114:AB115" si="66">Z114*AA114</f>
        <v>0</v>
      </c>
      <c r="AC114" s="24"/>
      <c r="AD114" s="29"/>
      <c r="AE114" s="23"/>
      <c r="AF114" s="52"/>
      <c r="AG114" s="48"/>
      <c r="AH114" s="48"/>
      <c r="AI114" s="50">
        <f t="shared" si="41"/>
        <v>0</v>
      </c>
      <c r="AJ114" s="70">
        <f t="shared" si="42"/>
        <v>0</v>
      </c>
    </row>
    <row r="115" spans="1:36" ht="29.25" customHeight="1" x14ac:dyDescent="0.2">
      <c r="A115" s="5">
        <v>107</v>
      </c>
      <c r="B115" s="5" t="s">
        <v>164</v>
      </c>
      <c r="C115" s="5" t="s">
        <v>169</v>
      </c>
      <c r="D115" s="5" t="s">
        <v>170</v>
      </c>
      <c r="E115" s="5" t="s">
        <v>31</v>
      </c>
      <c r="F115" s="5" t="s">
        <v>36</v>
      </c>
      <c r="G115" s="5" t="s">
        <v>26</v>
      </c>
      <c r="H115" s="5"/>
      <c r="I115" s="5"/>
      <c r="J115" s="5"/>
      <c r="K115" s="5"/>
      <c r="L115" s="5"/>
      <c r="M115" s="5"/>
      <c r="N115" s="5"/>
      <c r="O115" s="5"/>
      <c r="P115" s="24"/>
      <c r="Q115" s="25"/>
      <c r="R115" s="24"/>
      <c r="S115" s="7"/>
      <c r="T115" s="8"/>
      <c r="U115" s="29"/>
      <c r="V115" s="23"/>
      <c r="W115" s="24"/>
      <c r="X115" s="29"/>
      <c r="Y115" s="23"/>
      <c r="Z115" s="57"/>
      <c r="AA115" s="55"/>
      <c r="AB115" s="23">
        <f t="shared" si="66"/>
        <v>0</v>
      </c>
      <c r="AC115" s="25"/>
      <c r="AD115" s="23"/>
      <c r="AE115" s="23"/>
      <c r="AF115" s="52"/>
      <c r="AG115" s="48"/>
      <c r="AH115" s="48"/>
      <c r="AI115" s="50">
        <f t="shared" si="41"/>
        <v>0</v>
      </c>
      <c r="AJ115" s="70">
        <f t="shared" si="42"/>
        <v>0</v>
      </c>
    </row>
    <row r="116" spans="1:36" ht="26.25" customHeight="1" x14ac:dyDescent="0.2">
      <c r="A116" s="5">
        <v>108</v>
      </c>
      <c r="B116" s="5" t="s">
        <v>164</v>
      </c>
      <c r="C116" s="9" t="s">
        <v>172</v>
      </c>
      <c r="D116" s="9" t="s">
        <v>173</v>
      </c>
      <c r="E116" s="9" t="s">
        <v>24</v>
      </c>
      <c r="F116" s="5" t="s">
        <v>25</v>
      </c>
      <c r="G116" s="5" t="s">
        <v>26</v>
      </c>
      <c r="H116" s="10" t="s">
        <v>174</v>
      </c>
      <c r="I116" s="9" t="s">
        <v>72</v>
      </c>
      <c r="J116" s="9">
        <v>3</v>
      </c>
      <c r="K116" s="9">
        <v>2</v>
      </c>
      <c r="L116" s="5" t="s">
        <v>175</v>
      </c>
      <c r="M116" s="9">
        <v>1</v>
      </c>
      <c r="N116" s="9"/>
      <c r="O116" s="9">
        <v>6</v>
      </c>
      <c r="P116" s="56"/>
      <c r="Q116" s="56"/>
      <c r="R116" s="22">
        <f t="shared" ref="R116" si="67">(O116*P116)+Q116</f>
        <v>0</v>
      </c>
      <c r="S116" s="9">
        <v>1</v>
      </c>
      <c r="T116" s="9" t="s">
        <v>30</v>
      </c>
      <c r="U116" s="55"/>
      <c r="V116" s="23">
        <f>R116*S116*U116</f>
        <v>0</v>
      </c>
      <c r="W116" s="54"/>
      <c r="X116" s="55"/>
      <c r="Y116" s="23">
        <f>S116*W116*X116</f>
        <v>0</v>
      </c>
      <c r="Z116" s="27"/>
      <c r="AA116" s="30"/>
      <c r="AB116" s="32"/>
      <c r="AC116" s="27"/>
      <c r="AD116" s="30"/>
      <c r="AE116" s="32"/>
      <c r="AF116" s="52"/>
      <c r="AG116" s="48"/>
      <c r="AH116" s="48"/>
      <c r="AI116" s="50">
        <f t="shared" si="41"/>
        <v>0</v>
      </c>
      <c r="AJ116" s="70">
        <f t="shared" si="42"/>
        <v>0</v>
      </c>
    </row>
    <row r="117" spans="1:36" ht="13.5" customHeight="1" x14ac:dyDescent="0.2">
      <c r="A117" s="5">
        <v>109</v>
      </c>
      <c r="B117" s="5" t="s">
        <v>164</v>
      </c>
      <c r="C117" s="9" t="s">
        <v>172</v>
      </c>
      <c r="D117" s="9" t="s">
        <v>173</v>
      </c>
      <c r="E117" s="9" t="s">
        <v>24</v>
      </c>
      <c r="F117" s="5" t="s">
        <v>36</v>
      </c>
      <c r="G117" s="5" t="s">
        <v>26</v>
      </c>
      <c r="H117" s="10"/>
      <c r="I117" s="9"/>
      <c r="J117" s="9"/>
      <c r="K117" s="9"/>
      <c r="L117" s="5"/>
      <c r="M117" s="9"/>
      <c r="N117" s="9"/>
      <c r="O117" s="9"/>
      <c r="P117" s="26"/>
      <c r="Q117" s="26"/>
      <c r="R117" s="26"/>
      <c r="S117" s="9"/>
      <c r="T117" s="9"/>
      <c r="U117" s="30"/>
      <c r="V117" s="32"/>
      <c r="W117" s="27"/>
      <c r="X117" s="30"/>
      <c r="Y117" s="32"/>
      <c r="Z117" s="57"/>
      <c r="AA117" s="55"/>
      <c r="AB117" s="23">
        <f t="shared" ref="AB117:AB118" si="68">Z117*AA117</f>
        <v>0</v>
      </c>
      <c r="AC117" s="27"/>
      <c r="AD117" s="30"/>
      <c r="AE117" s="32"/>
      <c r="AF117" s="52"/>
      <c r="AG117" s="48"/>
      <c r="AH117" s="48"/>
      <c r="AI117" s="50">
        <f t="shared" si="41"/>
        <v>0</v>
      </c>
      <c r="AJ117" s="70">
        <f t="shared" si="42"/>
        <v>0</v>
      </c>
    </row>
    <row r="118" spans="1:36" ht="51" customHeight="1" x14ac:dyDescent="0.2">
      <c r="A118" s="5">
        <v>110</v>
      </c>
      <c r="B118" s="5" t="s">
        <v>164</v>
      </c>
      <c r="C118" s="9" t="s">
        <v>172</v>
      </c>
      <c r="D118" s="9" t="s">
        <v>173</v>
      </c>
      <c r="E118" s="5" t="s">
        <v>33</v>
      </c>
      <c r="F118" s="5" t="s">
        <v>34</v>
      </c>
      <c r="G118" s="5" t="s">
        <v>26</v>
      </c>
      <c r="H118" s="11"/>
      <c r="I118" s="11"/>
      <c r="J118" s="11"/>
      <c r="K118" s="11"/>
      <c r="L118" s="11"/>
      <c r="M118" s="11"/>
      <c r="N118" s="11"/>
      <c r="O118" s="11"/>
      <c r="P118" s="27"/>
      <c r="Q118" s="27"/>
      <c r="R118" s="27"/>
      <c r="S118" s="11"/>
      <c r="T118" s="11"/>
      <c r="U118" s="30"/>
      <c r="V118" s="32"/>
      <c r="W118" s="27"/>
      <c r="X118" s="30"/>
      <c r="Y118" s="32"/>
      <c r="Z118" s="57"/>
      <c r="AA118" s="55"/>
      <c r="AB118" s="23">
        <f t="shared" si="68"/>
        <v>0</v>
      </c>
      <c r="AC118" s="27"/>
      <c r="AD118" s="30"/>
      <c r="AE118" s="32"/>
      <c r="AF118" s="52"/>
      <c r="AG118" s="48"/>
      <c r="AH118" s="48"/>
      <c r="AI118" s="50">
        <f t="shared" si="41"/>
        <v>0</v>
      </c>
      <c r="AJ118" s="70">
        <f t="shared" si="42"/>
        <v>0</v>
      </c>
    </row>
    <row r="119" spans="1:36" ht="29.25" customHeight="1" x14ac:dyDescent="0.2">
      <c r="A119" s="5">
        <v>111</v>
      </c>
      <c r="B119" s="5" t="s">
        <v>164</v>
      </c>
      <c r="C119" s="5" t="s">
        <v>176</v>
      </c>
      <c r="D119" s="5" t="s">
        <v>177</v>
      </c>
      <c r="E119" s="5" t="s">
        <v>31</v>
      </c>
      <c r="F119" s="5" t="s">
        <v>25</v>
      </c>
      <c r="G119" s="5" t="s">
        <v>26</v>
      </c>
      <c r="H119" s="5" t="s">
        <v>178</v>
      </c>
      <c r="I119" s="5" t="s">
        <v>40</v>
      </c>
      <c r="J119" s="5">
        <v>3</v>
      </c>
      <c r="K119" s="5">
        <v>2</v>
      </c>
      <c r="L119" s="5" t="s">
        <v>179</v>
      </c>
      <c r="M119" s="5">
        <v>1</v>
      </c>
      <c r="N119" s="5" t="s">
        <v>45</v>
      </c>
      <c r="O119" s="5">
        <f>J119*K119</f>
        <v>6</v>
      </c>
      <c r="P119" s="54"/>
      <c r="Q119" s="54"/>
      <c r="R119" s="22">
        <f t="shared" ref="R119:R120" si="69">(O119*P119)+Q119</f>
        <v>0</v>
      </c>
      <c r="S119" s="5">
        <v>3</v>
      </c>
      <c r="T119" s="5" t="s">
        <v>30</v>
      </c>
      <c r="U119" s="55"/>
      <c r="V119" s="23">
        <f t="shared" ref="V119:V121" si="70">R119*S119*U119</f>
        <v>0</v>
      </c>
      <c r="W119" s="54"/>
      <c r="X119" s="55"/>
      <c r="Y119" s="23">
        <f>S119*W119*X119</f>
        <v>0</v>
      </c>
      <c r="Z119" s="24"/>
      <c r="AA119" s="29"/>
      <c r="AB119" s="23"/>
      <c r="AC119" s="24"/>
      <c r="AD119" s="29"/>
      <c r="AE119" s="23"/>
      <c r="AF119" s="52"/>
      <c r="AG119" s="48"/>
      <c r="AH119" s="48"/>
      <c r="AI119" s="50">
        <f t="shared" si="41"/>
        <v>0</v>
      </c>
      <c r="AJ119" s="70">
        <f t="shared" si="42"/>
        <v>0</v>
      </c>
    </row>
    <row r="120" spans="1:36" ht="29.25" customHeight="1" x14ac:dyDescent="0.2">
      <c r="A120" s="5">
        <v>112</v>
      </c>
      <c r="B120" s="5" t="s">
        <v>164</v>
      </c>
      <c r="C120" s="5" t="s">
        <v>176</v>
      </c>
      <c r="D120" s="5" t="s">
        <v>177</v>
      </c>
      <c r="E120" s="5" t="s">
        <v>24</v>
      </c>
      <c r="F120" s="5" t="s">
        <v>25</v>
      </c>
      <c r="G120" s="5" t="s">
        <v>26</v>
      </c>
      <c r="H120" s="5" t="s">
        <v>178</v>
      </c>
      <c r="I120" s="5" t="s">
        <v>40</v>
      </c>
      <c r="J120" s="5">
        <v>1</v>
      </c>
      <c r="K120" s="5">
        <v>2</v>
      </c>
      <c r="L120" s="5" t="s">
        <v>179</v>
      </c>
      <c r="M120" s="5">
        <v>1</v>
      </c>
      <c r="N120" s="5" t="s">
        <v>45</v>
      </c>
      <c r="O120" s="5">
        <f>J120*K120</f>
        <v>2</v>
      </c>
      <c r="P120" s="54"/>
      <c r="Q120" s="54"/>
      <c r="R120" s="22">
        <f t="shared" si="69"/>
        <v>0</v>
      </c>
      <c r="S120" s="5">
        <v>13</v>
      </c>
      <c r="T120" s="5" t="s">
        <v>30</v>
      </c>
      <c r="U120" s="55"/>
      <c r="V120" s="23">
        <f t="shared" si="70"/>
        <v>0</v>
      </c>
      <c r="W120" s="54"/>
      <c r="X120" s="55"/>
      <c r="Y120" s="23">
        <f>S120*W120*X120</f>
        <v>0</v>
      </c>
      <c r="Z120" s="24"/>
      <c r="AA120" s="29"/>
      <c r="AB120" s="23"/>
      <c r="AC120" s="24"/>
      <c r="AD120" s="29"/>
      <c r="AE120" s="23"/>
      <c r="AF120" s="52"/>
      <c r="AG120" s="48"/>
      <c r="AH120" s="48"/>
      <c r="AI120" s="50">
        <f t="shared" si="41"/>
        <v>0</v>
      </c>
      <c r="AJ120" s="70">
        <f t="shared" si="42"/>
        <v>0</v>
      </c>
    </row>
    <row r="121" spans="1:36" ht="29.25" customHeight="1" x14ac:dyDescent="0.2">
      <c r="A121" s="5">
        <v>113</v>
      </c>
      <c r="B121" s="5" t="s">
        <v>164</v>
      </c>
      <c r="C121" s="5" t="s">
        <v>176</v>
      </c>
      <c r="D121" s="5" t="s">
        <v>177</v>
      </c>
      <c r="E121" s="5" t="s">
        <v>43</v>
      </c>
      <c r="F121" s="5" t="s">
        <v>44</v>
      </c>
      <c r="G121" s="5" t="s">
        <v>26</v>
      </c>
      <c r="H121" s="5" t="s">
        <v>58</v>
      </c>
      <c r="I121" s="5" t="s">
        <v>45</v>
      </c>
      <c r="J121" s="5">
        <v>1</v>
      </c>
      <c r="K121" s="5">
        <v>1</v>
      </c>
      <c r="L121" s="5" t="s">
        <v>163</v>
      </c>
      <c r="M121" s="5" t="s">
        <v>45</v>
      </c>
      <c r="N121" s="5" t="s">
        <v>45</v>
      </c>
      <c r="O121" s="5">
        <f>J121*K121</f>
        <v>1</v>
      </c>
      <c r="P121" s="54"/>
      <c r="Q121" s="22"/>
      <c r="R121" s="22">
        <f>(O121*P121)</f>
        <v>0</v>
      </c>
      <c r="S121" s="5">
        <v>2</v>
      </c>
      <c r="T121" s="5" t="s">
        <v>46</v>
      </c>
      <c r="U121" s="55"/>
      <c r="V121" s="23">
        <f t="shared" si="70"/>
        <v>0</v>
      </c>
      <c r="W121" s="54"/>
      <c r="X121" s="55"/>
      <c r="Y121" s="23">
        <f>S121*W121*X121</f>
        <v>0</v>
      </c>
      <c r="Z121" s="24"/>
      <c r="AA121" s="29"/>
      <c r="AB121" s="23"/>
      <c r="AC121" s="25"/>
      <c r="AD121" s="23"/>
      <c r="AE121" s="23"/>
      <c r="AF121" s="52"/>
      <c r="AG121" s="48"/>
      <c r="AH121" s="48"/>
      <c r="AI121" s="50">
        <f t="shared" si="41"/>
        <v>0</v>
      </c>
      <c r="AJ121" s="70">
        <f t="shared" si="42"/>
        <v>0</v>
      </c>
    </row>
    <row r="122" spans="1:36" ht="29.25" customHeight="1" x14ac:dyDescent="0.2">
      <c r="A122" s="5">
        <v>114</v>
      </c>
      <c r="B122" s="5" t="s">
        <v>164</v>
      </c>
      <c r="C122" s="5" t="s">
        <v>176</v>
      </c>
      <c r="D122" s="5" t="s">
        <v>177</v>
      </c>
      <c r="E122" s="5" t="s">
        <v>33</v>
      </c>
      <c r="F122" s="5" t="s">
        <v>34</v>
      </c>
      <c r="G122" s="5" t="s">
        <v>26</v>
      </c>
      <c r="H122" s="5"/>
      <c r="I122" s="5"/>
      <c r="J122" s="5"/>
      <c r="K122" s="5"/>
      <c r="L122" s="5"/>
      <c r="M122" s="5"/>
      <c r="N122" s="5"/>
      <c r="O122" s="5"/>
      <c r="P122" s="24"/>
      <c r="Q122" s="25"/>
      <c r="R122" s="24"/>
      <c r="S122" s="7"/>
      <c r="T122" s="8"/>
      <c r="U122" s="29"/>
      <c r="V122" s="23"/>
      <c r="W122" s="24"/>
      <c r="X122" s="29"/>
      <c r="Y122" s="23"/>
      <c r="Z122" s="57"/>
      <c r="AA122" s="55"/>
      <c r="AB122" s="23">
        <f t="shared" ref="AB122:AB123" si="71">Z122*AA122</f>
        <v>0</v>
      </c>
      <c r="AC122" s="24"/>
      <c r="AD122" s="29"/>
      <c r="AE122" s="23"/>
      <c r="AF122" s="52"/>
      <c r="AG122" s="48"/>
      <c r="AH122" s="48"/>
      <c r="AI122" s="50">
        <f t="shared" si="41"/>
        <v>0</v>
      </c>
      <c r="AJ122" s="70">
        <f t="shared" si="42"/>
        <v>0</v>
      </c>
    </row>
    <row r="123" spans="1:36" ht="29.25" customHeight="1" x14ac:dyDescent="0.2">
      <c r="A123" s="5">
        <v>115</v>
      </c>
      <c r="B123" s="5" t="s">
        <v>164</v>
      </c>
      <c r="C123" s="5" t="s">
        <v>176</v>
      </c>
      <c r="D123" s="5" t="s">
        <v>177</v>
      </c>
      <c r="E123" s="5" t="s">
        <v>35</v>
      </c>
      <c r="F123" s="5" t="s">
        <v>36</v>
      </c>
      <c r="G123" s="5" t="s">
        <v>26</v>
      </c>
      <c r="H123" s="5"/>
      <c r="I123" s="5"/>
      <c r="J123" s="5"/>
      <c r="K123" s="5"/>
      <c r="L123" s="5"/>
      <c r="M123" s="5"/>
      <c r="N123" s="5"/>
      <c r="O123" s="5"/>
      <c r="P123" s="24"/>
      <c r="Q123" s="25"/>
      <c r="R123" s="24"/>
      <c r="S123" s="7"/>
      <c r="T123" s="8"/>
      <c r="U123" s="29"/>
      <c r="V123" s="23"/>
      <c r="W123" s="24"/>
      <c r="X123" s="29"/>
      <c r="Y123" s="23"/>
      <c r="Z123" s="57"/>
      <c r="AA123" s="55"/>
      <c r="AB123" s="23">
        <f t="shared" si="71"/>
        <v>0</v>
      </c>
      <c r="AC123" s="25"/>
      <c r="AD123" s="23"/>
      <c r="AE123" s="23"/>
      <c r="AF123" s="52"/>
      <c r="AG123" s="48"/>
      <c r="AH123" s="48"/>
      <c r="AI123" s="50">
        <f t="shared" si="41"/>
        <v>0</v>
      </c>
      <c r="AJ123" s="70">
        <f t="shared" si="42"/>
        <v>0</v>
      </c>
    </row>
    <row r="124" spans="1:36" ht="29.25" customHeight="1" x14ac:dyDescent="0.2">
      <c r="A124" s="5">
        <v>116</v>
      </c>
      <c r="B124" s="5" t="s">
        <v>164</v>
      </c>
      <c r="C124" s="5" t="s">
        <v>180</v>
      </c>
      <c r="D124" s="5" t="s">
        <v>181</v>
      </c>
      <c r="E124" s="5" t="s">
        <v>31</v>
      </c>
      <c r="F124" s="5" t="s">
        <v>25</v>
      </c>
      <c r="G124" s="5" t="s">
        <v>26</v>
      </c>
      <c r="H124" s="5" t="s">
        <v>182</v>
      </c>
      <c r="I124" s="5" t="s">
        <v>40</v>
      </c>
      <c r="J124" s="5">
        <v>3</v>
      </c>
      <c r="K124" s="5">
        <v>3</v>
      </c>
      <c r="L124" s="5" t="s">
        <v>183</v>
      </c>
      <c r="M124" s="5">
        <v>1</v>
      </c>
      <c r="N124" s="5" t="s">
        <v>45</v>
      </c>
      <c r="O124" s="5">
        <f>J124*K124</f>
        <v>9</v>
      </c>
      <c r="P124" s="54"/>
      <c r="Q124" s="54"/>
      <c r="R124" s="22">
        <f t="shared" ref="R124:R125" si="72">(O124*P124)+Q124</f>
        <v>0</v>
      </c>
      <c r="S124" s="5">
        <v>2</v>
      </c>
      <c r="T124" s="5" t="s">
        <v>30</v>
      </c>
      <c r="U124" s="55"/>
      <c r="V124" s="23">
        <f t="shared" ref="V124:V125" si="73">R124*S124*U124</f>
        <v>0</v>
      </c>
      <c r="W124" s="54"/>
      <c r="X124" s="55"/>
      <c r="Y124" s="23">
        <f>S124*W124*X124</f>
        <v>0</v>
      </c>
      <c r="Z124" s="24"/>
      <c r="AA124" s="29"/>
      <c r="AB124" s="23"/>
      <c r="AC124" s="24"/>
      <c r="AD124" s="29"/>
      <c r="AE124" s="23"/>
      <c r="AF124" s="52"/>
      <c r="AG124" s="48"/>
      <c r="AH124" s="48"/>
      <c r="AI124" s="50">
        <f t="shared" si="41"/>
        <v>0</v>
      </c>
      <c r="AJ124" s="70">
        <f t="shared" si="42"/>
        <v>0</v>
      </c>
    </row>
    <row r="125" spans="1:36" ht="29.25" customHeight="1" x14ac:dyDescent="0.2">
      <c r="A125" s="5">
        <v>117</v>
      </c>
      <c r="B125" s="5" t="s">
        <v>164</v>
      </c>
      <c r="C125" s="5" t="s">
        <v>180</v>
      </c>
      <c r="D125" s="5" t="s">
        <v>181</v>
      </c>
      <c r="E125" s="5" t="s">
        <v>24</v>
      </c>
      <c r="F125" s="5" t="s">
        <v>25</v>
      </c>
      <c r="G125" s="5" t="s">
        <v>26</v>
      </c>
      <c r="H125" s="5" t="s">
        <v>182</v>
      </c>
      <c r="I125" s="5" t="s">
        <v>40</v>
      </c>
      <c r="J125" s="5">
        <v>1</v>
      </c>
      <c r="K125" s="5">
        <v>3</v>
      </c>
      <c r="L125" s="5" t="s">
        <v>183</v>
      </c>
      <c r="M125" s="5">
        <v>1</v>
      </c>
      <c r="N125" s="5" t="s">
        <v>45</v>
      </c>
      <c r="O125" s="5">
        <f>J125*K125</f>
        <v>3</v>
      </c>
      <c r="P125" s="54"/>
      <c r="Q125" s="54"/>
      <c r="R125" s="22">
        <f t="shared" si="72"/>
        <v>0</v>
      </c>
      <c r="S125" s="5">
        <v>6</v>
      </c>
      <c r="T125" s="5" t="s">
        <v>30</v>
      </c>
      <c r="U125" s="55"/>
      <c r="V125" s="23">
        <f t="shared" si="73"/>
        <v>0</v>
      </c>
      <c r="W125" s="54"/>
      <c r="X125" s="55"/>
      <c r="Y125" s="23">
        <f>S125*W125*X125</f>
        <v>0</v>
      </c>
      <c r="Z125" s="24"/>
      <c r="AA125" s="29"/>
      <c r="AB125" s="23"/>
      <c r="AC125" s="24"/>
      <c r="AD125" s="29"/>
      <c r="AE125" s="23"/>
      <c r="AF125" s="52"/>
      <c r="AG125" s="48"/>
      <c r="AH125" s="48"/>
      <c r="AI125" s="50">
        <f t="shared" si="41"/>
        <v>0</v>
      </c>
      <c r="AJ125" s="70">
        <f t="shared" si="42"/>
        <v>0</v>
      </c>
    </row>
    <row r="126" spans="1:36" ht="29.25" customHeight="1" x14ac:dyDescent="0.2">
      <c r="A126" s="5">
        <v>118</v>
      </c>
      <c r="B126" s="5" t="s">
        <v>164</v>
      </c>
      <c r="C126" s="5" t="s">
        <v>180</v>
      </c>
      <c r="D126" s="5" t="s">
        <v>181</v>
      </c>
      <c r="E126" s="5" t="s">
        <v>33</v>
      </c>
      <c r="F126" s="5" t="s">
        <v>34</v>
      </c>
      <c r="G126" s="5" t="s">
        <v>26</v>
      </c>
      <c r="H126" s="5"/>
      <c r="I126" s="5"/>
      <c r="J126" s="5"/>
      <c r="K126" s="5"/>
      <c r="L126" s="5"/>
      <c r="M126" s="5"/>
      <c r="N126" s="5"/>
      <c r="O126" s="5"/>
      <c r="P126" s="24"/>
      <c r="Q126" s="25"/>
      <c r="R126" s="24"/>
      <c r="S126" s="7"/>
      <c r="T126" s="8"/>
      <c r="U126" s="29"/>
      <c r="V126" s="23"/>
      <c r="W126" s="24"/>
      <c r="X126" s="29"/>
      <c r="Y126" s="23"/>
      <c r="Z126" s="57"/>
      <c r="AA126" s="55"/>
      <c r="AB126" s="23">
        <f t="shared" ref="AB126:AB127" si="74">Z126*AA126</f>
        <v>0</v>
      </c>
      <c r="AC126" s="24"/>
      <c r="AD126" s="29"/>
      <c r="AE126" s="23"/>
      <c r="AF126" s="52"/>
      <c r="AG126" s="48"/>
      <c r="AH126" s="48"/>
      <c r="AI126" s="50">
        <f t="shared" si="41"/>
        <v>0</v>
      </c>
      <c r="AJ126" s="70">
        <f t="shared" si="42"/>
        <v>0</v>
      </c>
    </row>
    <row r="127" spans="1:36" ht="29.25" customHeight="1" x14ac:dyDescent="0.2">
      <c r="A127" s="5">
        <v>119</v>
      </c>
      <c r="B127" s="5" t="s">
        <v>164</v>
      </c>
      <c r="C127" s="5" t="s">
        <v>180</v>
      </c>
      <c r="D127" s="5" t="s">
        <v>181</v>
      </c>
      <c r="E127" s="5" t="s">
        <v>35</v>
      </c>
      <c r="F127" s="5" t="s">
        <v>36</v>
      </c>
      <c r="G127" s="5" t="s">
        <v>26</v>
      </c>
      <c r="H127" s="5"/>
      <c r="I127" s="5"/>
      <c r="J127" s="5"/>
      <c r="K127" s="5"/>
      <c r="L127" s="5"/>
      <c r="M127" s="5"/>
      <c r="N127" s="5"/>
      <c r="O127" s="5"/>
      <c r="P127" s="24"/>
      <c r="Q127" s="25"/>
      <c r="R127" s="24"/>
      <c r="S127" s="7"/>
      <c r="T127" s="8"/>
      <c r="U127" s="29"/>
      <c r="V127" s="23"/>
      <c r="W127" s="24"/>
      <c r="X127" s="29"/>
      <c r="Y127" s="23"/>
      <c r="Z127" s="57"/>
      <c r="AA127" s="55"/>
      <c r="AB127" s="23">
        <f t="shared" si="74"/>
        <v>0</v>
      </c>
      <c r="AC127" s="25"/>
      <c r="AD127" s="23"/>
      <c r="AE127" s="23"/>
      <c r="AF127" s="52"/>
      <c r="AG127" s="48"/>
      <c r="AH127" s="48"/>
      <c r="AI127" s="50">
        <f t="shared" si="41"/>
        <v>0</v>
      </c>
      <c r="AJ127" s="70">
        <f t="shared" si="42"/>
        <v>0</v>
      </c>
    </row>
    <row r="128" spans="1:36" ht="29.25" customHeight="1" x14ac:dyDescent="0.2">
      <c r="A128" s="5">
        <v>120</v>
      </c>
      <c r="B128" s="5" t="s">
        <v>184</v>
      </c>
      <c r="C128" s="5" t="s">
        <v>185</v>
      </c>
      <c r="D128" s="5" t="s">
        <v>186</v>
      </c>
      <c r="E128" s="5" t="s">
        <v>31</v>
      </c>
      <c r="F128" s="5" t="s">
        <v>25</v>
      </c>
      <c r="G128" s="5" t="s">
        <v>26</v>
      </c>
      <c r="H128" s="5" t="s">
        <v>187</v>
      </c>
      <c r="I128" s="5" t="s">
        <v>72</v>
      </c>
      <c r="J128" s="5">
        <v>6</v>
      </c>
      <c r="K128" s="5">
        <v>1</v>
      </c>
      <c r="L128" s="5" t="s">
        <v>188</v>
      </c>
      <c r="M128" s="5">
        <v>1</v>
      </c>
      <c r="N128" s="5" t="s">
        <v>189</v>
      </c>
      <c r="O128" s="5">
        <f>J128*K128</f>
        <v>6</v>
      </c>
      <c r="P128" s="54"/>
      <c r="Q128" s="54"/>
      <c r="R128" s="22">
        <f t="shared" ref="R128" si="75">(O128*P128)+Q128</f>
        <v>0</v>
      </c>
      <c r="S128" s="5">
        <v>2</v>
      </c>
      <c r="T128" s="5" t="s">
        <v>30</v>
      </c>
      <c r="U128" s="55"/>
      <c r="V128" s="23">
        <f>R128*S128*U128</f>
        <v>0</v>
      </c>
      <c r="W128" s="54"/>
      <c r="X128" s="55"/>
      <c r="Y128" s="23">
        <f>S128*W128*X128</f>
        <v>0</v>
      </c>
      <c r="Z128" s="24"/>
      <c r="AA128" s="29"/>
      <c r="AB128" s="23"/>
      <c r="AC128" s="24"/>
      <c r="AD128" s="29"/>
      <c r="AE128" s="23"/>
      <c r="AF128" s="52"/>
      <c r="AG128" s="48"/>
      <c r="AH128" s="48"/>
      <c r="AI128" s="50">
        <f t="shared" si="41"/>
        <v>0</v>
      </c>
      <c r="AJ128" s="70">
        <f t="shared" si="42"/>
        <v>0</v>
      </c>
    </row>
    <row r="129" spans="1:36" ht="29.25" customHeight="1" x14ac:dyDescent="0.2">
      <c r="A129" s="5">
        <v>121</v>
      </c>
      <c r="B129" s="5" t="s">
        <v>184</v>
      </c>
      <c r="C129" s="5" t="s">
        <v>185</v>
      </c>
      <c r="D129" s="5" t="s">
        <v>186</v>
      </c>
      <c r="E129" s="5" t="s">
        <v>33</v>
      </c>
      <c r="F129" s="5" t="s">
        <v>34</v>
      </c>
      <c r="G129" s="5" t="s">
        <v>26</v>
      </c>
      <c r="H129" s="5"/>
      <c r="I129" s="5"/>
      <c r="J129" s="5"/>
      <c r="K129" s="5"/>
      <c r="L129" s="5"/>
      <c r="M129" s="5"/>
      <c r="N129" s="5"/>
      <c r="O129" s="5"/>
      <c r="P129" s="24"/>
      <c r="Q129" s="24"/>
      <c r="R129" s="24"/>
      <c r="S129" s="5"/>
      <c r="T129" s="5"/>
      <c r="U129" s="29"/>
      <c r="V129" s="23"/>
      <c r="W129" s="24"/>
      <c r="X129" s="29"/>
      <c r="Y129" s="35"/>
      <c r="Z129" s="57"/>
      <c r="AA129" s="55"/>
      <c r="AB129" s="23">
        <f t="shared" ref="AB129:AB130" si="76">Z129*AA129</f>
        <v>0</v>
      </c>
      <c r="AC129" s="25"/>
      <c r="AD129" s="23"/>
      <c r="AE129" s="23"/>
      <c r="AF129" s="52"/>
      <c r="AG129" s="48"/>
      <c r="AH129" s="48"/>
      <c r="AI129" s="50">
        <f t="shared" si="41"/>
        <v>0</v>
      </c>
      <c r="AJ129" s="70">
        <f t="shared" si="42"/>
        <v>0</v>
      </c>
    </row>
    <row r="130" spans="1:36" ht="29.25" customHeight="1" x14ac:dyDescent="0.2">
      <c r="A130" s="5">
        <v>122</v>
      </c>
      <c r="B130" s="5" t="s">
        <v>184</v>
      </c>
      <c r="C130" s="5" t="s">
        <v>185</v>
      </c>
      <c r="D130" s="5" t="s">
        <v>186</v>
      </c>
      <c r="E130" s="5" t="s">
        <v>31</v>
      </c>
      <c r="F130" s="5" t="s">
        <v>36</v>
      </c>
      <c r="G130" s="5" t="s">
        <v>26</v>
      </c>
      <c r="H130" s="5"/>
      <c r="I130" s="5"/>
      <c r="J130" s="5"/>
      <c r="K130" s="5"/>
      <c r="L130" s="5"/>
      <c r="M130" s="5"/>
      <c r="N130" s="5"/>
      <c r="O130" s="5"/>
      <c r="P130" s="24"/>
      <c r="Q130" s="24"/>
      <c r="R130" s="24"/>
      <c r="S130" s="5"/>
      <c r="T130" s="5"/>
      <c r="U130" s="29"/>
      <c r="V130" s="23"/>
      <c r="W130" s="24"/>
      <c r="X130" s="29"/>
      <c r="Y130" s="35"/>
      <c r="Z130" s="57"/>
      <c r="AA130" s="55"/>
      <c r="AB130" s="23">
        <f t="shared" si="76"/>
        <v>0</v>
      </c>
      <c r="AC130" s="25"/>
      <c r="AD130" s="23"/>
      <c r="AE130" s="23"/>
      <c r="AF130" s="52"/>
      <c r="AG130" s="48"/>
      <c r="AH130" s="48"/>
      <c r="AI130" s="50">
        <f t="shared" si="41"/>
        <v>0</v>
      </c>
      <c r="AJ130" s="70">
        <f t="shared" si="42"/>
        <v>0</v>
      </c>
    </row>
    <row r="131" spans="1:36" ht="29.25" customHeight="1" x14ac:dyDescent="0.2">
      <c r="A131" s="5">
        <v>123</v>
      </c>
      <c r="B131" s="5" t="s">
        <v>190</v>
      </c>
      <c r="C131" s="5" t="s">
        <v>191</v>
      </c>
      <c r="D131" s="5" t="s">
        <v>192</v>
      </c>
      <c r="E131" s="5" t="s">
        <v>31</v>
      </c>
      <c r="F131" s="5" t="s">
        <v>25</v>
      </c>
      <c r="G131" s="5" t="s">
        <v>26</v>
      </c>
      <c r="H131" s="5" t="s">
        <v>193</v>
      </c>
      <c r="I131" s="5" t="s">
        <v>72</v>
      </c>
      <c r="J131" s="5">
        <v>2</v>
      </c>
      <c r="K131" s="5">
        <v>1</v>
      </c>
      <c r="L131" s="5" t="s">
        <v>194</v>
      </c>
      <c r="M131" s="5">
        <v>1</v>
      </c>
      <c r="N131" s="12" t="s">
        <v>195</v>
      </c>
      <c r="O131" s="5">
        <f>J131*K131</f>
        <v>2</v>
      </c>
      <c r="P131" s="54"/>
      <c r="Q131" s="54"/>
      <c r="R131" s="22">
        <f t="shared" ref="R131" si="77">(O131*P131)+Q131</f>
        <v>0</v>
      </c>
      <c r="S131" s="5">
        <v>20</v>
      </c>
      <c r="T131" s="5" t="s">
        <v>30</v>
      </c>
      <c r="U131" s="55"/>
      <c r="V131" s="23">
        <f t="shared" ref="V131:V132" si="78">R131*S131*U131</f>
        <v>0</v>
      </c>
      <c r="W131" s="54"/>
      <c r="X131" s="55"/>
      <c r="Y131" s="23">
        <f>S131*W131*X131</f>
        <v>0</v>
      </c>
      <c r="Z131" s="24"/>
      <c r="AA131" s="29"/>
      <c r="AB131" s="23"/>
      <c r="AC131" s="24"/>
      <c r="AD131" s="29"/>
      <c r="AE131" s="23"/>
      <c r="AF131" s="52"/>
      <c r="AG131" s="48"/>
      <c r="AH131" s="48"/>
      <c r="AI131" s="50">
        <f t="shared" si="41"/>
        <v>0</v>
      </c>
      <c r="AJ131" s="70">
        <f t="shared" si="42"/>
        <v>0</v>
      </c>
    </row>
    <row r="132" spans="1:36" ht="29.25" customHeight="1" x14ac:dyDescent="0.2">
      <c r="A132" s="5">
        <v>124</v>
      </c>
      <c r="B132" s="5" t="s">
        <v>190</v>
      </c>
      <c r="C132" s="5" t="s">
        <v>191</v>
      </c>
      <c r="D132" s="5" t="s">
        <v>192</v>
      </c>
      <c r="E132" s="5" t="s">
        <v>43</v>
      </c>
      <c r="F132" s="5" t="s">
        <v>44</v>
      </c>
      <c r="G132" s="5" t="s">
        <v>26</v>
      </c>
      <c r="H132" s="5" t="s">
        <v>58</v>
      </c>
      <c r="I132" s="5" t="s">
        <v>45</v>
      </c>
      <c r="J132" s="5">
        <v>1</v>
      </c>
      <c r="K132" s="5">
        <v>1</v>
      </c>
      <c r="L132" s="5" t="s">
        <v>194</v>
      </c>
      <c r="M132" s="5" t="s">
        <v>45</v>
      </c>
      <c r="N132" s="5" t="s">
        <v>45</v>
      </c>
      <c r="O132" s="5">
        <f>J132*K132</f>
        <v>1</v>
      </c>
      <c r="P132" s="54"/>
      <c r="Q132" s="22"/>
      <c r="R132" s="22">
        <f>(O132*P132)</f>
        <v>0</v>
      </c>
      <c r="S132" s="5">
        <v>5</v>
      </c>
      <c r="T132" s="5" t="s">
        <v>46</v>
      </c>
      <c r="U132" s="55"/>
      <c r="V132" s="23">
        <f t="shared" si="78"/>
        <v>0</v>
      </c>
      <c r="W132" s="54"/>
      <c r="X132" s="55"/>
      <c r="Y132" s="23">
        <f>S132*W132*X132</f>
        <v>0</v>
      </c>
      <c r="Z132" s="24"/>
      <c r="AA132" s="29"/>
      <c r="AB132" s="23"/>
      <c r="AC132" s="24"/>
      <c r="AD132" s="29"/>
      <c r="AE132" s="23"/>
      <c r="AF132" s="52"/>
      <c r="AG132" s="48"/>
      <c r="AH132" s="48"/>
      <c r="AI132" s="50">
        <f t="shared" si="41"/>
        <v>0</v>
      </c>
      <c r="AJ132" s="70">
        <f t="shared" si="42"/>
        <v>0</v>
      </c>
    </row>
    <row r="133" spans="1:36" ht="29.25" customHeight="1" x14ac:dyDescent="0.2">
      <c r="A133" s="5">
        <v>125</v>
      </c>
      <c r="B133" s="5" t="s">
        <v>190</v>
      </c>
      <c r="C133" s="5" t="s">
        <v>191</v>
      </c>
      <c r="D133" s="5" t="s">
        <v>192</v>
      </c>
      <c r="E133" s="5" t="s">
        <v>33</v>
      </c>
      <c r="F133" s="5" t="s">
        <v>34</v>
      </c>
      <c r="G133" s="5" t="s">
        <v>26</v>
      </c>
      <c r="H133" s="5"/>
      <c r="I133" s="5"/>
      <c r="J133" s="5"/>
      <c r="K133" s="5"/>
      <c r="L133" s="5"/>
      <c r="M133" s="5"/>
      <c r="N133" s="5"/>
      <c r="O133" s="5"/>
      <c r="P133" s="24"/>
      <c r="Q133" s="25"/>
      <c r="R133" s="24"/>
      <c r="S133" s="7"/>
      <c r="T133" s="8"/>
      <c r="U133" s="29"/>
      <c r="V133" s="23"/>
      <c r="W133" s="24"/>
      <c r="X133" s="29"/>
      <c r="Y133" s="23"/>
      <c r="Z133" s="57"/>
      <c r="AA133" s="55"/>
      <c r="AB133" s="23">
        <f t="shared" ref="AB133:AB134" si="79">Z133*AA133</f>
        <v>0</v>
      </c>
      <c r="AC133" s="24"/>
      <c r="AD133" s="29"/>
      <c r="AE133" s="23"/>
      <c r="AF133" s="52"/>
      <c r="AG133" s="48"/>
      <c r="AH133" s="48"/>
      <c r="AI133" s="50">
        <f t="shared" si="41"/>
        <v>0</v>
      </c>
      <c r="AJ133" s="70">
        <f t="shared" si="42"/>
        <v>0</v>
      </c>
    </row>
    <row r="134" spans="1:36" ht="29.25" customHeight="1" x14ac:dyDescent="0.2">
      <c r="A134" s="5">
        <v>126</v>
      </c>
      <c r="B134" s="5" t="s">
        <v>190</v>
      </c>
      <c r="C134" s="5" t="s">
        <v>191</v>
      </c>
      <c r="D134" s="5" t="s">
        <v>192</v>
      </c>
      <c r="E134" s="5" t="s">
        <v>35</v>
      </c>
      <c r="F134" s="5" t="s">
        <v>36</v>
      </c>
      <c r="G134" s="5" t="s">
        <v>26</v>
      </c>
      <c r="H134" s="5"/>
      <c r="I134" s="5"/>
      <c r="J134" s="5"/>
      <c r="K134" s="5"/>
      <c r="L134" s="5"/>
      <c r="M134" s="5"/>
      <c r="N134" s="5"/>
      <c r="O134" s="5"/>
      <c r="P134" s="24"/>
      <c r="Q134" s="25"/>
      <c r="R134" s="24"/>
      <c r="S134" s="7"/>
      <c r="T134" s="8"/>
      <c r="U134" s="29"/>
      <c r="V134" s="23"/>
      <c r="W134" s="24"/>
      <c r="X134" s="29"/>
      <c r="Y134" s="23"/>
      <c r="Z134" s="57"/>
      <c r="AA134" s="55"/>
      <c r="AB134" s="23">
        <f t="shared" si="79"/>
        <v>0</v>
      </c>
      <c r="AC134" s="25"/>
      <c r="AD134" s="23"/>
      <c r="AE134" s="23"/>
      <c r="AF134" s="52"/>
      <c r="AG134" s="48"/>
      <c r="AH134" s="48"/>
      <c r="AI134" s="50">
        <f t="shared" si="41"/>
        <v>0</v>
      </c>
      <c r="AJ134" s="70">
        <f t="shared" si="42"/>
        <v>0</v>
      </c>
    </row>
    <row r="135" spans="1:36" ht="29.25" customHeight="1" x14ac:dyDescent="0.2">
      <c r="A135" s="5">
        <v>127</v>
      </c>
      <c r="B135" s="5" t="s">
        <v>184</v>
      </c>
      <c r="C135" s="5" t="s">
        <v>196</v>
      </c>
      <c r="D135" s="5" t="s">
        <v>197</v>
      </c>
      <c r="E135" s="5" t="s">
        <v>31</v>
      </c>
      <c r="F135" s="5" t="s">
        <v>25</v>
      </c>
      <c r="G135" s="5" t="s">
        <v>26</v>
      </c>
      <c r="H135" s="5" t="s">
        <v>198</v>
      </c>
      <c r="I135" s="5" t="s">
        <v>40</v>
      </c>
      <c r="J135" s="5">
        <v>2</v>
      </c>
      <c r="K135" s="5">
        <v>1</v>
      </c>
      <c r="L135" s="5" t="s">
        <v>199</v>
      </c>
      <c r="M135" s="5">
        <v>1</v>
      </c>
      <c r="N135" s="5" t="s">
        <v>200</v>
      </c>
      <c r="O135" s="5">
        <f>J135*K135</f>
        <v>2</v>
      </c>
      <c r="P135" s="54"/>
      <c r="Q135" s="54"/>
      <c r="R135" s="22">
        <f t="shared" ref="R135:R136" si="80">(O135*P135)+Q135</f>
        <v>0</v>
      </c>
      <c r="S135" s="5">
        <v>10</v>
      </c>
      <c r="T135" s="5" t="s">
        <v>30</v>
      </c>
      <c r="U135" s="55"/>
      <c r="V135" s="23">
        <f t="shared" ref="V135:V137" si="81">R135*S135*U135</f>
        <v>0</v>
      </c>
      <c r="W135" s="54"/>
      <c r="X135" s="55"/>
      <c r="Y135" s="23">
        <f>S135*W135*X135</f>
        <v>0</v>
      </c>
      <c r="Z135" s="24"/>
      <c r="AA135" s="29"/>
      <c r="AB135" s="23"/>
      <c r="AC135" s="24"/>
      <c r="AD135" s="29"/>
      <c r="AE135" s="23"/>
      <c r="AF135" s="52"/>
      <c r="AG135" s="48"/>
      <c r="AH135" s="48"/>
      <c r="AI135" s="50">
        <f t="shared" si="41"/>
        <v>0</v>
      </c>
      <c r="AJ135" s="70">
        <f t="shared" si="42"/>
        <v>0</v>
      </c>
    </row>
    <row r="136" spans="1:36" ht="29.25" customHeight="1" x14ac:dyDescent="0.2">
      <c r="A136" s="5">
        <v>128</v>
      </c>
      <c r="B136" s="5" t="s">
        <v>184</v>
      </c>
      <c r="C136" s="5" t="s">
        <v>196</v>
      </c>
      <c r="D136" s="5" t="s">
        <v>197</v>
      </c>
      <c r="E136" s="5" t="s">
        <v>24</v>
      </c>
      <c r="F136" s="5" t="s">
        <v>25</v>
      </c>
      <c r="G136" s="5" t="s">
        <v>26</v>
      </c>
      <c r="H136" s="5" t="s">
        <v>198</v>
      </c>
      <c r="I136" s="5" t="s">
        <v>40</v>
      </c>
      <c r="J136" s="5">
        <v>1</v>
      </c>
      <c r="K136" s="5">
        <v>1</v>
      </c>
      <c r="L136" s="5" t="s">
        <v>199</v>
      </c>
      <c r="M136" s="5">
        <v>1</v>
      </c>
      <c r="N136" s="5" t="s">
        <v>200</v>
      </c>
      <c r="O136" s="5">
        <f>J136*K136</f>
        <v>1</v>
      </c>
      <c r="P136" s="54"/>
      <c r="Q136" s="54"/>
      <c r="R136" s="22">
        <f t="shared" si="80"/>
        <v>0</v>
      </c>
      <c r="S136" s="5">
        <v>35</v>
      </c>
      <c r="T136" s="5" t="s">
        <v>30</v>
      </c>
      <c r="U136" s="55"/>
      <c r="V136" s="23">
        <f t="shared" si="81"/>
        <v>0</v>
      </c>
      <c r="W136" s="54"/>
      <c r="X136" s="55"/>
      <c r="Y136" s="23">
        <f>S136*W136*X136</f>
        <v>0</v>
      </c>
      <c r="Z136" s="24"/>
      <c r="AA136" s="29"/>
      <c r="AB136" s="23"/>
      <c r="AC136" s="24"/>
      <c r="AD136" s="29"/>
      <c r="AE136" s="23"/>
      <c r="AF136" s="52"/>
      <c r="AG136" s="48"/>
      <c r="AH136" s="48"/>
      <c r="AI136" s="50">
        <f t="shared" si="41"/>
        <v>0</v>
      </c>
      <c r="AJ136" s="70">
        <f t="shared" si="42"/>
        <v>0</v>
      </c>
    </row>
    <row r="137" spans="1:36" ht="29.25" customHeight="1" x14ac:dyDescent="0.2">
      <c r="A137" s="5">
        <v>129</v>
      </c>
      <c r="B137" s="5" t="s">
        <v>184</v>
      </c>
      <c r="C137" s="5" t="s">
        <v>196</v>
      </c>
      <c r="D137" s="5" t="s">
        <v>197</v>
      </c>
      <c r="E137" s="5" t="s">
        <v>43</v>
      </c>
      <c r="F137" s="5" t="s">
        <v>44</v>
      </c>
      <c r="G137" s="5" t="s">
        <v>26</v>
      </c>
      <c r="H137" s="5" t="s">
        <v>58</v>
      </c>
      <c r="I137" s="5" t="s">
        <v>45</v>
      </c>
      <c r="J137" s="5">
        <v>1</v>
      </c>
      <c r="K137" s="5">
        <v>1</v>
      </c>
      <c r="L137" s="5" t="s">
        <v>199</v>
      </c>
      <c r="M137" s="5" t="s">
        <v>45</v>
      </c>
      <c r="N137" s="5" t="s">
        <v>45</v>
      </c>
      <c r="O137" s="5">
        <f>J137*K137</f>
        <v>1</v>
      </c>
      <c r="P137" s="54"/>
      <c r="Q137" s="22"/>
      <c r="R137" s="22">
        <f>(O137*P137)</f>
        <v>0</v>
      </c>
      <c r="S137" s="5">
        <v>7</v>
      </c>
      <c r="T137" s="5" t="s">
        <v>46</v>
      </c>
      <c r="U137" s="55"/>
      <c r="V137" s="23">
        <f t="shared" si="81"/>
        <v>0</v>
      </c>
      <c r="W137" s="54"/>
      <c r="X137" s="55"/>
      <c r="Y137" s="23">
        <f>S137*W137*X137</f>
        <v>0</v>
      </c>
      <c r="Z137" s="24"/>
      <c r="AA137" s="29"/>
      <c r="AB137" s="23"/>
      <c r="AC137" s="24"/>
      <c r="AD137" s="29"/>
      <c r="AE137" s="23"/>
      <c r="AF137" s="52"/>
      <c r="AG137" s="48"/>
      <c r="AH137" s="48"/>
      <c r="AI137" s="50">
        <f t="shared" si="41"/>
        <v>0</v>
      </c>
      <c r="AJ137" s="70">
        <f t="shared" si="42"/>
        <v>0</v>
      </c>
    </row>
    <row r="138" spans="1:36" ht="29.25" customHeight="1" x14ac:dyDescent="0.2">
      <c r="A138" s="5">
        <v>130</v>
      </c>
      <c r="B138" s="5" t="s">
        <v>184</v>
      </c>
      <c r="C138" s="5" t="s">
        <v>196</v>
      </c>
      <c r="D138" s="5" t="s">
        <v>197</v>
      </c>
      <c r="E138" s="5" t="s">
        <v>33</v>
      </c>
      <c r="F138" s="5" t="s">
        <v>34</v>
      </c>
      <c r="G138" s="5" t="s">
        <v>26</v>
      </c>
      <c r="H138" s="5"/>
      <c r="I138" s="5"/>
      <c r="J138" s="5"/>
      <c r="K138" s="5"/>
      <c r="L138" s="5"/>
      <c r="M138" s="5"/>
      <c r="N138" s="5"/>
      <c r="O138" s="5"/>
      <c r="P138" s="24"/>
      <c r="Q138" s="25"/>
      <c r="R138" s="24"/>
      <c r="S138" s="7"/>
      <c r="T138" s="8"/>
      <c r="U138" s="29"/>
      <c r="V138" s="23"/>
      <c r="W138" s="24"/>
      <c r="X138" s="29"/>
      <c r="Y138" s="23"/>
      <c r="Z138" s="57"/>
      <c r="AA138" s="55"/>
      <c r="AB138" s="23">
        <f t="shared" ref="AB138:AB141" si="82">Z138*AA138</f>
        <v>0</v>
      </c>
      <c r="AC138" s="24"/>
      <c r="AD138" s="29"/>
      <c r="AE138" s="23"/>
      <c r="AF138" s="52"/>
      <c r="AG138" s="48"/>
      <c r="AH138" s="48"/>
      <c r="AI138" s="50">
        <f t="shared" ref="AI138:AI201" si="83">V138+Y138+AB138+AE138+AH138</f>
        <v>0</v>
      </c>
      <c r="AJ138" s="70">
        <f t="shared" ref="AJ138:AJ201" si="84">(AI138)*(1+($F$6))</f>
        <v>0</v>
      </c>
    </row>
    <row r="139" spans="1:36" ht="29.25" customHeight="1" x14ac:dyDescent="0.2">
      <c r="A139" s="5">
        <v>131</v>
      </c>
      <c r="B139" s="5" t="s">
        <v>184</v>
      </c>
      <c r="C139" s="5" t="s">
        <v>196</v>
      </c>
      <c r="D139" s="5" t="s">
        <v>197</v>
      </c>
      <c r="E139" s="5" t="s">
        <v>35</v>
      </c>
      <c r="F139" s="5" t="s">
        <v>36</v>
      </c>
      <c r="G139" s="5" t="s">
        <v>26</v>
      </c>
      <c r="H139" s="5"/>
      <c r="I139" s="5"/>
      <c r="J139" s="5"/>
      <c r="K139" s="5"/>
      <c r="L139" s="5"/>
      <c r="M139" s="5"/>
      <c r="N139" s="5"/>
      <c r="O139" s="5"/>
      <c r="P139" s="24"/>
      <c r="Q139" s="25"/>
      <c r="R139" s="24"/>
      <c r="S139" s="7"/>
      <c r="T139" s="8"/>
      <c r="U139" s="29"/>
      <c r="V139" s="23"/>
      <c r="W139" s="24"/>
      <c r="X139" s="29"/>
      <c r="Y139" s="23"/>
      <c r="Z139" s="57"/>
      <c r="AA139" s="55"/>
      <c r="AB139" s="23">
        <f t="shared" si="82"/>
        <v>0</v>
      </c>
      <c r="AC139" s="25"/>
      <c r="AD139" s="23"/>
      <c r="AE139" s="23"/>
      <c r="AF139" s="52"/>
      <c r="AG139" s="48"/>
      <c r="AH139" s="48"/>
      <c r="AI139" s="50">
        <f t="shared" si="83"/>
        <v>0</v>
      </c>
      <c r="AJ139" s="70">
        <f t="shared" si="84"/>
        <v>0</v>
      </c>
    </row>
    <row r="140" spans="1:36" ht="29.25" customHeight="1" x14ac:dyDescent="0.2">
      <c r="A140" s="5">
        <v>132</v>
      </c>
      <c r="B140" s="5" t="s">
        <v>190</v>
      </c>
      <c r="C140" s="5" t="s">
        <v>201</v>
      </c>
      <c r="D140" s="5" t="s">
        <v>202</v>
      </c>
      <c r="E140" s="5" t="s">
        <v>33</v>
      </c>
      <c r="F140" s="5" t="s">
        <v>34</v>
      </c>
      <c r="G140" s="5" t="s">
        <v>26</v>
      </c>
      <c r="H140" s="5"/>
      <c r="I140" s="5"/>
      <c r="J140" s="5"/>
      <c r="K140" s="5"/>
      <c r="L140" s="5"/>
      <c r="M140" s="5"/>
      <c r="N140" s="5"/>
      <c r="O140" s="5"/>
      <c r="P140" s="24"/>
      <c r="Q140" s="25"/>
      <c r="R140" s="24"/>
      <c r="S140" s="7"/>
      <c r="T140" s="8"/>
      <c r="U140" s="29"/>
      <c r="V140" s="23"/>
      <c r="W140" s="24"/>
      <c r="X140" s="29"/>
      <c r="Y140" s="23"/>
      <c r="Z140" s="57"/>
      <c r="AA140" s="55"/>
      <c r="AB140" s="23">
        <f t="shared" si="82"/>
        <v>0</v>
      </c>
      <c r="AC140" s="24"/>
      <c r="AD140" s="29"/>
      <c r="AE140" s="23"/>
      <c r="AF140" s="52"/>
      <c r="AG140" s="48"/>
      <c r="AH140" s="48"/>
      <c r="AI140" s="50">
        <f t="shared" si="83"/>
        <v>0</v>
      </c>
      <c r="AJ140" s="70">
        <f t="shared" si="84"/>
        <v>0</v>
      </c>
    </row>
    <row r="141" spans="1:36" ht="29.25" customHeight="1" x14ac:dyDescent="0.2">
      <c r="A141" s="5">
        <v>133</v>
      </c>
      <c r="B141" s="5" t="s">
        <v>190</v>
      </c>
      <c r="C141" s="5" t="s">
        <v>203</v>
      </c>
      <c r="D141" s="5" t="s">
        <v>204</v>
      </c>
      <c r="E141" s="5" t="s">
        <v>33</v>
      </c>
      <c r="F141" s="5" t="s">
        <v>34</v>
      </c>
      <c r="G141" s="5" t="s">
        <v>26</v>
      </c>
      <c r="H141" s="5"/>
      <c r="I141" s="5"/>
      <c r="J141" s="5"/>
      <c r="K141" s="5"/>
      <c r="L141" s="5"/>
      <c r="M141" s="5"/>
      <c r="N141" s="5"/>
      <c r="O141" s="5"/>
      <c r="P141" s="24"/>
      <c r="Q141" s="25"/>
      <c r="R141" s="24"/>
      <c r="S141" s="7"/>
      <c r="T141" s="8"/>
      <c r="U141" s="29"/>
      <c r="V141" s="23"/>
      <c r="W141" s="24"/>
      <c r="X141" s="29"/>
      <c r="Y141" s="23"/>
      <c r="Z141" s="57"/>
      <c r="AA141" s="55"/>
      <c r="AB141" s="23">
        <f t="shared" si="82"/>
        <v>0</v>
      </c>
      <c r="AC141" s="24"/>
      <c r="AD141" s="29"/>
      <c r="AE141" s="23"/>
      <c r="AF141" s="52"/>
      <c r="AG141" s="48"/>
      <c r="AH141" s="48"/>
      <c r="AI141" s="50">
        <f t="shared" si="83"/>
        <v>0</v>
      </c>
      <c r="AJ141" s="70">
        <f t="shared" si="84"/>
        <v>0</v>
      </c>
    </row>
    <row r="142" spans="1:36" ht="29.25" customHeight="1" x14ac:dyDescent="0.2">
      <c r="A142" s="5">
        <v>134</v>
      </c>
      <c r="B142" s="5" t="s">
        <v>190</v>
      </c>
      <c r="C142" s="5" t="s">
        <v>205</v>
      </c>
      <c r="D142" s="5" t="s">
        <v>206</v>
      </c>
      <c r="E142" s="5" t="s">
        <v>31</v>
      </c>
      <c r="F142" s="5" t="s">
        <v>25</v>
      </c>
      <c r="G142" s="5" t="s">
        <v>26</v>
      </c>
      <c r="H142" s="5" t="s">
        <v>207</v>
      </c>
      <c r="I142" s="5" t="s">
        <v>72</v>
      </c>
      <c r="J142" s="5">
        <v>1</v>
      </c>
      <c r="K142" s="5">
        <v>1</v>
      </c>
      <c r="L142" s="5" t="s">
        <v>208</v>
      </c>
      <c r="M142" s="5">
        <v>1</v>
      </c>
      <c r="N142" s="5" t="s">
        <v>209</v>
      </c>
      <c r="O142" s="5">
        <f>J142*K142</f>
        <v>1</v>
      </c>
      <c r="P142" s="54"/>
      <c r="Q142" s="54"/>
      <c r="R142" s="22">
        <f t="shared" ref="R142" si="85">(O142*P142)+Q142</f>
        <v>0</v>
      </c>
      <c r="S142" s="5">
        <v>1</v>
      </c>
      <c r="T142" s="5" t="s">
        <v>30</v>
      </c>
      <c r="U142" s="55"/>
      <c r="V142" s="23">
        <f>R142*S142*U142</f>
        <v>0</v>
      </c>
      <c r="W142" s="54"/>
      <c r="X142" s="55"/>
      <c r="Y142" s="23">
        <f>S142*W142*X142</f>
        <v>0</v>
      </c>
      <c r="Z142" s="24"/>
      <c r="AA142" s="29"/>
      <c r="AB142" s="23"/>
      <c r="AC142" s="24"/>
      <c r="AD142" s="29"/>
      <c r="AE142" s="23"/>
      <c r="AF142" s="52"/>
      <c r="AG142" s="48"/>
      <c r="AH142" s="48"/>
      <c r="AI142" s="50">
        <f t="shared" si="83"/>
        <v>0</v>
      </c>
      <c r="AJ142" s="70">
        <f t="shared" si="84"/>
        <v>0</v>
      </c>
    </row>
    <row r="143" spans="1:36" ht="29.25" customHeight="1" x14ac:dyDescent="0.2">
      <c r="A143" s="5">
        <v>135</v>
      </c>
      <c r="B143" s="5" t="s">
        <v>190</v>
      </c>
      <c r="C143" s="5" t="s">
        <v>205</v>
      </c>
      <c r="D143" s="5" t="s">
        <v>206</v>
      </c>
      <c r="E143" s="5" t="s">
        <v>33</v>
      </c>
      <c r="F143" s="5" t="s">
        <v>34</v>
      </c>
      <c r="G143" s="5" t="s">
        <v>26</v>
      </c>
      <c r="H143" s="5"/>
      <c r="I143" s="5"/>
      <c r="J143" s="5"/>
      <c r="K143" s="5"/>
      <c r="L143" s="5"/>
      <c r="M143" s="5"/>
      <c r="N143" s="5"/>
      <c r="O143" s="5"/>
      <c r="P143" s="24"/>
      <c r="Q143" s="25"/>
      <c r="R143" s="24"/>
      <c r="S143" s="7"/>
      <c r="T143" s="8"/>
      <c r="U143" s="29"/>
      <c r="V143" s="23"/>
      <c r="W143" s="24"/>
      <c r="X143" s="29"/>
      <c r="Y143" s="23"/>
      <c r="Z143" s="57"/>
      <c r="AA143" s="55"/>
      <c r="AB143" s="23">
        <f t="shared" ref="AB143:AB144" si="86">Z143*AA143</f>
        <v>0</v>
      </c>
      <c r="AC143" s="24"/>
      <c r="AD143" s="29"/>
      <c r="AE143" s="23"/>
      <c r="AF143" s="52"/>
      <c r="AG143" s="48"/>
      <c r="AH143" s="48"/>
      <c r="AI143" s="50">
        <f t="shared" si="83"/>
        <v>0</v>
      </c>
      <c r="AJ143" s="70">
        <f t="shared" si="84"/>
        <v>0</v>
      </c>
    </row>
    <row r="144" spans="1:36" ht="29.25" customHeight="1" x14ac:dyDescent="0.2">
      <c r="A144" s="5">
        <v>136</v>
      </c>
      <c r="B144" s="5" t="s">
        <v>190</v>
      </c>
      <c r="C144" s="5" t="s">
        <v>210</v>
      </c>
      <c r="D144" s="5" t="s">
        <v>211</v>
      </c>
      <c r="E144" s="5" t="s">
        <v>33</v>
      </c>
      <c r="F144" s="5" t="s">
        <v>34</v>
      </c>
      <c r="G144" s="5" t="s">
        <v>26</v>
      </c>
      <c r="H144" s="5"/>
      <c r="I144" s="5"/>
      <c r="J144" s="5"/>
      <c r="K144" s="5"/>
      <c r="L144" s="5"/>
      <c r="M144" s="5"/>
      <c r="N144" s="5"/>
      <c r="O144" s="5"/>
      <c r="P144" s="24"/>
      <c r="Q144" s="24"/>
      <c r="R144" s="24"/>
      <c r="S144" s="5"/>
      <c r="T144" s="5"/>
      <c r="U144" s="29"/>
      <c r="V144" s="23"/>
      <c r="W144" s="24"/>
      <c r="X144" s="29"/>
      <c r="Y144" s="35"/>
      <c r="Z144" s="57"/>
      <c r="AA144" s="55"/>
      <c r="AB144" s="23">
        <f t="shared" si="86"/>
        <v>0</v>
      </c>
      <c r="AC144" s="25"/>
      <c r="AD144" s="23"/>
      <c r="AE144" s="23"/>
      <c r="AF144" s="52"/>
      <c r="AG144" s="48"/>
      <c r="AH144" s="48"/>
      <c r="AI144" s="50">
        <f t="shared" si="83"/>
        <v>0</v>
      </c>
      <c r="AJ144" s="70">
        <f t="shared" si="84"/>
        <v>0</v>
      </c>
    </row>
    <row r="145" spans="1:36" ht="29.25" customHeight="1" x14ac:dyDescent="0.2">
      <c r="A145" s="5">
        <v>137</v>
      </c>
      <c r="B145" s="5" t="s">
        <v>184</v>
      </c>
      <c r="C145" s="5" t="s">
        <v>212</v>
      </c>
      <c r="D145" s="5" t="s">
        <v>213</v>
      </c>
      <c r="E145" s="5" t="s">
        <v>31</v>
      </c>
      <c r="F145" s="5" t="s">
        <v>25</v>
      </c>
      <c r="G145" s="5" t="s">
        <v>26</v>
      </c>
      <c r="H145" s="5" t="s">
        <v>214</v>
      </c>
      <c r="I145" s="5" t="s">
        <v>40</v>
      </c>
      <c r="J145" s="5">
        <v>1</v>
      </c>
      <c r="K145" s="5">
        <v>1</v>
      </c>
      <c r="L145" s="5" t="s">
        <v>215</v>
      </c>
      <c r="M145" s="5">
        <v>1</v>
      </c>
      <c r="N145" s="5" t="s">
        <v>216</v>
      </c>
      <c r="O145" s="5">
        <f>J145*K145</f>
        <v>1</v>
      </c>
      <c r="P145" s="54"/>
      <c r="Q145" s="54"/>
      <c r="R145" s="22">
        <f t="shared" ref="R145:R146" si="87">(O145*P145)+Q145</f>
        <v>0</v>
      </c>
      <c r="S145" s="5">
        <v>4</v>
      </c>
      <c r="T145" s="5" t="s">
        <v>30</v>
      </c>
      <c r="U145" s="55"/>
      <c r="V145" s="23">
        <f t="shared" ref="V145:V146" si="88">R145*S145*U145</f>
        <v>0</v>
      </c>
      <c r="W145" s="54"/>
      <c r="X145" s="55"/>
      <c r="Y145" s="23">
        <f>S145*W145*X145</f>
        <v>0</v>
      </c>
      <c r="Z145" s="24"/>
      <c r="AA145" s="29"/>
      <c r="AB145" s="23"/>
      <c r="AC145" s="24"/>
      <c r="AD145" s="29"/>
      <c r="AE145" s="23"/>
      <c r="AF145" s="52"/>
      <c r="AG145" s="48"/>
      <c r="AH145" s="48"/>
      <c r="AI145" s="50">
        <f t="shared" si="83"/>
        <v>0</v>
      </c>
      <c r="AJ145" s="70">
        <f t="shared" si="84"/>
        <v>0</v>
      </c>
    </row>
    <row r="146" spans="1:36" ht="29.25" customHeight="1" x14ac:dyDescent="0.2">
      <c r="A146" s="5">
        <v>138</v>
      </c>
      <c r="B146" s="5" t="s">
        <v>184</v>
      </c>
      <c r="C146" s="5" t="s">
        <v>212</v>
      </c>
      <c r="D146" s="5" t="s">
        <v>213</v>
      </c>
      <c r="E146" s="5" t="s">
        <v>24</v>
      </c>
      <c r="F146" s="5" t="s">
        <v>25</v>
      </c>
      <c r="G146" s="5" t="s">
        <v>26</v>
      </c>
      <c r="H146" s="5" t="s">
        <v>214</v>
      </c>
      <c r="I146" s="5" t="s">
        <v>40</v>
      </c>
      <c r="J146" s="5">
        <v>1</v>
      </c>
      <c r="K146" s="5">
        <v>1</v>
      </c>
      <c r="L146" s="5" t="s">
        <v>215</v>
      </c>
      <c r="M146" s="5">
        <v>1</v>
      </c>
      <c r="N146" s="5" t="s">
        <v>216</v>
      </c>
      <c r="O146" s="5">
        <f>J146*K146</f>
        <v>1</v>
      </c>
      <c r="P146" s="54"/>
      <c r="Q146" s="54"/>
      <c r="R146" s="22">
        <f t="shared" si="87"/>
        <v>0</v>
      </c>
      <c r="S146" s="5">
        <v>5</v>
      </c>
      <c r="T146" s="5" t="s">
        <v>30</v>
      </c>
      <c r="U146" s="55"/>
      <c r="V146" s="23">
        <f t="shared" si="88"/>
        <v>0</v>
      </c>
      <c r="W146" s="54"/>
      <c r="X146" s="55"/>
      <c r="Y146" s="23">
        <f>S146*W146*X146</f>
        <v>0</v>
      </c>
      <c r="Z146" s="24"/>
      <c r="AA146" s="29"/>
      <c r="AB146" s="23"/>
      <c r="AC146" s="24"/>
      <c r="AD146" s="29"/>
      <c r="AE146" s="23"/>
      <c r="AF146" s="52"/>
      <c r="AG146" s="48"/>
      <c r="AH146" s="48"/>
      <c r="AI146" s="50">
        <f t="shared" si="83"/>
        <v>0</v>
      </c>
      <c r="AJ146" s="70">
        <f t="shared" si="84"/>
        <v>0</v>
      </c>
    </row>
    <row r="147" spans="1:36" ht="29.25" customHeight="1" x14ac:dyDescent="0.2">
      <c r="A147" s="5">
        <v>139</v>
      </c>
      <c r="B147" s="5" t="s">
        <v>184</v>
      </c>
      <c r="C147" s="5" t="s">
        <v>212</v>
      </c>
      <c r="D147" s="5" t="s">
        <v>213</v>
      </c>
      <c r="E147" s="5" t="s">
        <v>33</v>
      </c>
      <c r="F147" s="5" t="s">
        <v>34</v>
      </c>
      <c r="G147" s="5" t="s">
        <v>26</v>
      </c>
      <c r="H147" s="5"/>
      <c r="I147" s="5"/>
      <c r="J147" s="5"/>
      <c r="K147" s="5"/>
      <c r="L147" s="5"/>
      <c r="M147" s="5"/>
      <c r="N147" s="5"/>
      <c r="O147" s="5"/>
      <c r="P147" s="24"/>
      <c r="Q147" s="24"/>
      <c r="R147" s="24"/>
      <c r="S147" s="5"/>
      <c r="T147" s="5"/>
      <c r="U147" s="29"/>
      <c r="V147" s="23"/>
      <c r="W147" s="24"/>
      <c r="X147" s="29"/>
      <c r="Y147" s="35"/>
      <c r="Z147" s="57"/>
      <c r="AA147" s="55"/>
      <c r="AB147" s="23">
        <f t="shared" ref="AB147:AB148" si="89">Z147*AA147</f>
        <v>0</v>
      </c>
      <c r="AC147" s="25"/>
      <c r="AD147" s="23"/>
      <c r="AE147" s="23"/>
      <c r="AF147" s="52"/>
      <c r="AG147" s="48"/>
      <c r="AH147" s="48"/>
      <c r="AI147" s="50">
        <f t="shared" si="83"/>
        <v>0</v>
      </c>
      <c r="AJ147" s="70">
        <f t="shared" si="84"/>
        <v>0</v>
      </c>
    </row>
    <row r="148" spans="1:36" ht="29.25" customHeight="1" x14ac:dyDescent="0.2">
      <c r="A148" s="5">
        <v>140</v>
      </c>
      <c r="B148" s="5" t="s">
        <v>184</v>
      </c>
      <c r="C148" s="5" t="s">
        <v>212</v>
      </c>
      <c r="D148" s="5" t="s">
        <v>213</v>
      </c>
      <c r="E148" s="5" t="s">
        <v>35</v>
      </c>
      <c r="F148" s="5" t="s">
        <v>36</v>
      </c>
      <c r="G148" s="5" t="s">
        <v>26</v>
      </c>
      <c r="H148" s="5"/>
      <c r="I148" s="5"/>
      <c r="J148" s="5"/>
      <c r="K148" s="5"/>
      <c r="L148" s="5"/>
      <c r="M148" s="5"/>
      <c r="N148" s="5"/>
      <c r="O148" s="5"/>
      <c r="P148" s="24"/>
      <c r="Q148" s="24"/>
      <c r="R148" s="24"/>
      <c r="S148" s="5"/>
      <c r="T148" s="5"/>
      <c r="U148" s="29"/>
      <c r="V148" s="23"/>
      <c r="W148" s="24"/>
      <c r="X148" s="29"/>
      <c r="Y148" s="35"/>
      <c r="Z148" s="57"/>
      <c r="AA148" s="55"/>
      <c r="AB148" s="23">
        <f t="shared" si="89"/>
        <v>0</v>
      </c>
      <c r="AC148" s="25"/>
      <c r="AD148" s="23"/>
      <c r="AE148" s="23"/>
      <c r="AF148" s="52"/>
      <c r="AG148" s="48"/>
      <c r="AH148" s="48"/>
      <c r="AI148" s="50">
        <f t="shared" si="83"/>
        <v>0</v>
      </c>
      <c r="AJ148" s="70">
        <f t="shared" si="84"/>
        <v>0</v>
      </c>
    </row>
    <row r="149" spans="1:36" s="16" customFormat="1" ht="26.25" customHeight="1" x14ac:dyDescent="0.2">
      <c r="A149" s="5">
        <v>141</v>
      </c>
      <c r="B149" s="5" t="s">
        <v>217</v>
      </c>
      <c r="C149" s="5" t="s">
        <v>218</v>
      </c>
      <c r="D149" s="5" t="s">
        <v>219</v>
      </c>
      <c r="E149" s="5" t="s">
        <v>31</v>
      </c>
      <c r="F149" s="5" t="s">
        <v>25</v>
      </c>
      <c r="G149" s="5" t="s">
        <v>26</v>
      </c>
      <c r="H149" s="5" t="s">
        <v>220</v>
      </c>
      <c r="I149" s="5" t="s">
        <v>40</v>
      </c>
      <c r="J149" s="5">
        <v>1</v>
      </c>
      <c r="K149" s="5">
        <v>4</v>
      </c>
      <c r="L149" s="13" t="s">
        <v>221</v>
      </c>
      <c r="M149" s="5">
        <v>1</v>
      </c>
      <c r="N149" s="5" t="s">
        <v>45</v>
      </c>
      <c r="O149" s="5">
        <v>4</v>
      </c>
      <c r="P149" s="54"/>
      <c r="Q149" s="54"/>
      <c r="R149" s="22">
        <f t="shared" ref="R149:R150" si="90">(O149*P149)+Q149</f>
        <v>0</v>
      </c>
      <c r="S149" s="5">
        <v>8</v>
      </c>
      <c r="T149" s="5" t="s">
        <v>30</v>
      </c>
      <c r="U149" s="55"/>
      <c r="V149" s="23">
        <f t="shared" ref="V149:V151" si="91">R149*S149*U149</f>
        <v>0</v>
      </c>
      <c r="W149" s="54"/>
      <c r="X149" s="55"/>
      <c r="Y149" s="23">
        <f>S149*W149*X149</f>
        <v>0</v>
      </c>
      <c r="Z149" s="24"/>
      <c r="AA149" s="29"/>
      <c r="AB149" s="29"/>
      <c r="AC149" s="14"/>
      <c r="AD149" s="7"/>
      <c r="AE149" s="7"/>
      <c r="AF149" s="11"/>
      <c r="AG149" s="49"/>
      <c r="AH149" s="49"/>
      <c r="AI149" s="50">
        <f t="shared" si="83"/>
        <v>0</v>
      </c>
      <c r="AJ149" s="70">
        <f t="shared" si="84"/>
        <v>0</v>
      </c>
    </row>
    <row r="150" spans="1:36" s="16" customFormat="1" ht="26.25" customHeight="1" x14ac:dyDescent="0.2">
      <c r="A150" s="5">
        <v>142</v>
      </c>
      <c r="B150" s="5" t="s">
        <v>217</v>
      </c>
      <c r="C150" s="5" t="s">
        <v>218</v>
      </c>
      <c r="D150" s="5" t="s">
        <v>219</v>
      </c>
      <c r="E150" s="5" t="s">
        <v>24</v>
      </c>
      <c r="F150" s="5" t="s">
        <v>25</v>
      </c>
      <c r="G150" s="5" t="s">
        <v>26</v>
      </c>
      <c r="H150" s="5" t="s">
        <v>220</v>
      </c>
      <c r="I150" s="5" t="s">
        <v>40</v>
      </c>
      <c r="J150" s="5">
        <v>1</v>
      </c>
      <c r="K150" s="5">
        <v>4</v>
      </c>
      <c r="L150" s="13" t="s">
        <v>221</v>
      </c>
      <c r="M150" s="5">
        <v>1</v>
      </c>
      <c r="N150" s="5" t="s">
        <v>45</v>
      </c>
      <c r="O150" s="5">
        <v>4</v>
      </c>
      <c r="P150" s="54"/>
      <c r="Q150" s="54"/>
      <c r="R150" s="22">
        <f t="shared" si="90"/>
        <v>0</v>
      </c>
      <c r="S150" s="5">
        <v>9</v>
      </c>
      <c r="T150" s="5" t="s">
        <v>30</v>
      </c>
      <c r="U150" s="55"/>
      <c r="V150" s="23">
        <f t="shared" si="91"/>
        <v>0</v>
      </c>
      <c r="W150" s="54"/>
      <c r="X150" s="55"/>
      <c r="Y150" s="23">
        <f>S150*W150*X150</f>
        <v>0</v>
      </c>
      <c r="Z150" s="24"/>
      <c r="AA150" s="29"/>
      <c r="AB150" s="23"/>
      <c r="AC150" s="14"/>
      <c r="AD150" s="33"/>
      <c r="AE150" s="33"/>
      <c r="AF150" s="11"/>
      <c r="AG150" s="49"/>
      <c r="AH150" s="49"/>
      <c r="AI150" s="50">
        <f t="shared" si="83"/>
        <v>0</v>
      </c>
      <c r="AJ150" s="70">
        <f t="shared" si="84"/>
        <v>0</v>
      </c>
    </row>
    <row r="151" spans="1:36" s="16" customFormat="1" ht="26.25" customHeight="1" x14ac:dyDescent="0.2">
      <c r="A151" s="5">
        <v>143</v>
      </c>
      <c r="B151" s="5" t="s">
        <v>217</v>
      </c>
      <c r="C151" s="5" t="s">
        <v>218</v>
      </c>
      <c r="D151" s="5" t="s">
        <v>219</v>
      </c>
      <c r="E151" s="5" t="s">
        <v>43</v>
      </c>
      <c r="F151" s="5" t="s">
        <v>44</v>
      </c>
      <c r="G151" s="5" t="s">
        <v>26</v>
      </c>
      <c r="H151" s="5" t="s">
        <v>58</v>
      </c>
      <c r="I151" s="5" t="s">
        <v>222</v>
      </c>
      <c r="J151" s="5">
        <v>1</v>
      </c>
      <c r="K151" s="5">
        <v>1</v>
      </c>
      <c r="L151" s="13" t="s">
        <v>223</v>
      </c>
      <c r="M151" s="5" t="s">
        <v>45</v>
      </c>
      <c r="N151" s="5" t="s">
        <v>45</v>
      </c>
      <c r="O151" s="5">
        <v>1</v>
      </c>
      <c r="P151" s="54"/>
      <c r="Q151" s="22"/>
      <c r="R151" s="22">
        <f>(O151*P151)</f>
        <v>0</v>
      </c>
      <c r="S151" s="5">
        <v>2</v>
      </c>
      <c r="T151" s="5" t="s">
        <v>46</v>
      </c>
      <c r="U151" s="55"/>
      <c r="V151" s="23">
        <f t="shared" si="91"/>
        <v>0</v>
      </c>
      <c r="W151" s="54"/>
      <c r="X151" s="55"/>
      <c r="Y151" s="23">
        <f>S151*W151*X151</f>
        <v>0</v>
      </c>
      <c r="Z151" s="24"/>
      <c r="AA151" s="29"/>
      <c r="AB151" s="23"/>
      <c r="AC151" s="14"/>
      <c r="AD151" s="33"/>
      <c r="AE151" s="33"/>
      <c r="AF151" s="11"/>
      <c r="AG151" s="49"/>
      <c r="AH151" s="49"/>
      <c r="AI151" s="50">
        <f t="shared" si="83"/>
        <v>0</v>
      </c>
      <c r="AJ151" s="70">
        <f t="shared" si="84"/>
        <v>0</v>
      </c>
    </row>
    <row r="152" spans="1:36" s="16" customFormat="1" ht="26.25" customHeight="1" x14ac:dyDescent="0.2">
      <c r="A152" s="5">
        <v>144</v>
      </c>
      <c r="B152" s="5" t="s">
        <v>217</v>
      </c>
      <c r="C152" s="5" t="s">
        <v>218</v>
      </c>
      <c r="D152" s="5" t="s">
        <v>219</v>
      </c>
      <c r="E152" s="5" t="s">
        <v>33</v>
      </c>
      <c r="F152" s="5" t="s">
        <v>34</v>
      </c>
      <c r="G152" s="5" t="s">
        <v>26</v>
      </c>
      <c r="H152" s="5"/>
      <c r="I152" s="5"/>
      <c r="J152" s="5"/>
      <c r="K152" s="5"/>
      <c r="L152" s="13"/>
      <c r="M152" s="5"/>
      <c r="N152" s="5"/>
      <c r="O152" s="5"/>
      <c r="P152" s="24"/>
      <c r="Q152" s="24"/>
      <c r="R152" s="24"/>
      <c r="S152" s="5"/>
      <c r="T152" s="5"/>
      <c r="U152" s="29"/>
      <c r="V152" s="23"/>
      <c r="W152" s="24"/>
      <c r="X152" s="29"/>
      <c r="Y152" s="35"/>
      <c r="Z152" s="57"/>
      <c r="AA152" s="55"/>
      <c r="AB152" s="23">
        <f t="shared" ref="AB152:AB153" si="92">Z152*AA152</f>
        <v>0</v>
      </c>
      <c r="AC152" s="14"/>
      <c r="AD152" s="5"/>
      <c r="AE152" s="5"/>
      <c r="AF152" s="11"/>
      <c r="AG152" s="49"/>
      <c r="AH152" s="49"/>
      <c r="AI152" s="50">
        <f t="shared" si="83"/>
        <v>0</v>
      </c>
      <c r="AJ152" s="70">
        <f t="shared" si="84"/>
        <v>0</v>
      </c>
    </row>
    <row r="153" spans="1:36" s="16" customFormat="1" ht="26.25" customHeight="1" x14ac:dyDescent="0.2">
      <c r="A153" s="5">
        <v>145</v>
      </c>
      <c r="B153" s="5" t="s">
        <v>217</v>
      </c>
      <c r="C153" s="5" t="s">
        <v>218</v>
      </c>
      <c r="D153" s="5" t="s">
        <v>219</v>
      </c>
      <c r="E153" s="5" t="s">
        <v>35</v>
      </c>
      <c r="F153" s="5" t="s">
        <v>36</v>
      </c>
      <c r="G153" s="5" t="s">
        <v>26</v>
      </c>
      <c r="H153" s="5"/>
      <c r="I153" s="5"/>
      <c r="J153" s="5"/>
      <c r="K153" s="5"/>
      <c r="L153" s="13"/>
      <c r="M153" s="5"/>
      <c r="N153" s="5"/>
      <c r="O153" s="5"/>
      <c r="P153" s="24"/>
      <c r="Q153" s="24"/>
      <c r="R153" s="24"/>
      <c r="S153" s="5"/>
      <c r="T153" s="5"/>
      <c r="U153" s="29"/>
      <c r="V153" s="23"/>
      <c r="W153" s="24"/>
      <c r="X153" s="29"/>
      <c r="Y153" s="35"/>
      <c r="Z153" s="57"/>
      <c r="AA153" s="55"/>
      <c r="AB153" s="23">
        <f t="shared" si="92"/>
        <v>0</v>
      </c>
      <c r="AC153" s="14"/>
      <c r="AD153" s="33"/>
      <c r="AE153" s="33"/>
      <c r="AF153" s="11"/>
      <c r="AG153" s="49"/>
      <c r="AH153" s="49"/>
      <c r="AI153" s="50">
        <f t="shared" si="83"/>
        <v>0</v>
      </c>
      <c r="AJ153" s="70">
        <f t="shared" si="84"/>
        <v>0</v>
      </c>
    </row>
    <row r="154" spans="1:36" s="16" customFormat="1" ht="26.25" customHeight="1" x14ac:dyDescent="0.2">
      <c r="A154" s="5">
        <v>146</v>
      </c>
      <c r="B154" s="5" t="s">
        <v>217</v>
      </c>
      <c r="C154" s="5" t="s">
        <v>224</v>
      </c>
      <c r="D154" s="5" t="s">
        <v>225</v>
      </c>
      <c r="E154" s="5" t="s">
        <v>31</v>
      </c>
      <c r="F154" s="5" t="s">
        <v>25</v>
      </c>
      <c r="G154" s="5" t="s">
        <v>26</v>
      </c>
      <c r="H154" s="5" t="s">
        <v>226</v>
      </c>
      <c r="I154" s="5" t="s">
        <v>40</v>
      </c>
      <c r="J154" s="5">
        <v>2</v>
      </c>
      <c r="K154" s="5">
        <v>3</v>
      </c>
      <c r="L154" s="13" t="s">
        <v>227</v>
      </c>
      <c r="M154" s="5">
        <v>1</v>
      </c>
      <c r="N154" s="5" t="s">
        <v>45</v>
      </c>
      <c r="O154" s="5">
        <v>6</v>
      </c>
      <c r="P154" s="54"/>
      <c r="Q154" s="54"/>
      <c r="R154" s="22">
        <f t="shared" ref="R154" si="93">(O154*P154)+Q154</f>
        <v>0</v>
      </c>
      <c r="S154" s="5">
        <v>1</v>
      </c>
      <c r="T154" s="5" t="s">
        <v>30</v>
      </c>
      <c r="U154" s="55"/>
      <c r="V154" s="23">
        <f>R154*S154*U154</f>
        <v>0</v>
      </c>
      <c r="W154" s="54"/>
      <c r="X154" s="55"/>
      <c r="Y154" s="23">
        <f>S154*W154*X154</f>
        <v>0</v>
      </c>
      <c r="Z154" s="24"/>
      <c r="AA154" s="29"/>
      <c r="AB154" s="29"/>
      <c r="AC154" s="14"/>
      <c r="AD154" s="7"/>
      <c r="AE154" s="7"/>
      <c r="AF154" s="11"/>
      <c r="AG154" s="49"/>
      <c r="AH154" s="49"/>
      <c r="AI154" s="50">
        <f t="shared" si="83"/>
        <v>0</v>
      </c>
      <c r="AJ154" s="70">
        <f t="shared" si="84"/>
        <v>0</v>
      </c>
    </row>
    <row r="155" spans="1:36" s="16" customFormat="1" ht="26.25" customHeight="1" x14ac:dyDescent="0.2">
      <c r="A155" s="5">
        <v>147</v>
      </c>
      <c r="B155" s="5" t="s">
        <v>217</v>
      </c>
      <c r="C155" s="5" t="s">
        <v>224</v>
      </c>
      <c r="D155" s="5" t="s">
        <v>225</v>
      </c>
      <c r="E155" s="5" t="s">
        <v>33</v>
      </c>
      <c r="F155" s="5" t="s">
        <v>34</v>
      </c>
      <c r="G155" s="5" t="s">
        <v>26</v>
      </c>
      <c r="H155" s="5"/>
      <c r="I155" s="5"/>
      <c r="J155" s="5"/>
      <c r="K155" s="5"/>
      <c r="L155" s="13"/>
      <c r="M155" s="5"/>
      <c r="N155" s="5"/>
      <c r="O155" s="5"/>
      <c r="P155" s="24"/>
      <c r="Q155" s="24"/>
      <c r="R155" s="24"/>
      <c r="S155" s="5"/>
      <c r="T155" s="5"/>
      <c r="U155" s="29"/>
      <c r="V155" s="23"/>
      <c r="W155" s="24"/>
      <c r="X155" s="29"/>
      <c r="Y155" s="35"/>
      <c r="Z155" s="57"/>
      <c r="AA155" s="55"/>
      <c r="AB155" s="23">
        <f t="shared" ref="AB155:AB156" si="94">Z155*AA155</f>
        <v>0</v>
      </c>
      <c r="AC155" s="14"/>
      <c r="AD155" s="5"/>
      <c r="AE155" s="5"/>
      <c r="AF155" s="11"/>
      <c r="AG155" s="49"/>
      <c r="AH155" s="49"/>
      <c r="AI155" s="50">
        <f t="shared" si="83"/>
        <v>0</v>
      </c>
      <c r="AJ155" s="70">
        <f t="shared" si="84"/>
        <v>0</v>
      </c>
    </row>
    <row r="156" spans="1:36" s="16" customFormat="1" ht="26.25" customHeight="1" x14ac:dyDescent="0.2">
      <c r="A156" s="5">
        <v>148</v>
      </c>
      <c r="B156" s="5" t="s">
        <v>217</v>
      </c>
      <c r="C156" s="5" t="s">
        <v>224</v>
      </c>
      <c r="D156" s="5" t="s">
        <v>225</v>
      </c>
      <c r="E156" s="5" t="s">
        <v>31</v>
      </c>
      <c r="F156" s="5" t="s">
        <v>36</v>
      </c>
      <c r="G156" s="5" t="s">
        <v>26</v>
      </c>
      <c r="H156" s="5"/>
      <c r="I156" s="5"/>
      <c r="J156" s="5"/>
      <c r="K156" s="5"/>
      <c r="L156" s="13"/>
      <c r="M156" s="5"/>
      <c r="N156" s="5"/>
      <c r="O156" s="5"/>
      <c r="P156" s="24"/>
      <c r="Q156" s="24"/>
      <c r="R156" s="24"/>
      <c r="S156" s="5"/>
      <c r="T156" s="5"/>
      <c r="U156" s="29"/>
      <c r="V156" s="23"/>
      <c r="W156" s="24"/>
      <c r="X156" s="29"/>
      <c r="Y156" s="23"/>
      <c r="Z156" s="57"/>
      <c r="AA156" s="55"/>
      <c r="AB156" s="23">
        <f t="shared" si="94"/>
        <v>0</v>
      </c>
      <c r="AC156" s="14"/>
      <c r="AD156" s="5"/>
      <c r="AE156" s="5"/>
      <c r="AF156" s="11"/>
      <c r="AG156" s="49"/>
      <c r="AH156" s="49"/>
      <c r="AI156" s="50">
        <f t="shared" si="83"/>
        <v>0</v>
      </c>
      <c r="AJ156" s="70">
        <f t="shared" si="84"/>
        <v>0</v>
      </c>
    </row>
    <row r="157" spans="1:36" s="16" customFormat="1" ht="26.25" customHeight="1" x14ac:dyDescent="0.2">
      <c r="A157" s="5">
        <v>149</v>
      </c>
      <c r="B157" s="5" t="s">
        <v>217</v>
      </c>
      <c r="C157" s="5" t="s">
        <v>228</v>
      </c>
      <c r="D157" s="5" t="s">
        <v>229</v>
      </c>
      <c r="E157" s="5" t="s">
        <v>31</v>
      </c>
      <c r="F157" s="5" t="s">
        <v>25</v>
      </c>
      <c r="G157" s="5" t="s">
        <v>26</v>
      </c>
      <c r="H157" s="5" t="s">
        <v>230</v>
      </c>
      <c r="I157" s="5" t="s">
        <v>40</v>
      </c>
      <c r="J157" s="5">
        <v>2</v>
      </c>
      <c r="K157" s="5">
        <v>3</v>
      </c>
      <c r="L157" s="13" t="s">
        <v>231</v>
      </c>
      <c r="M157" s="5">
        <v>1</v>
      </c>
      <c r="N157" s="5" t="s">
        <v>45</v>
      </c>
      <c r="O157" s="5">
        <v>6</v>
      </c>
      <c r="P157" s="54"/>
      <c r="Q157" s="54"/>
      <c r="R157" s="22">
        <f t="shared" ref="R157:R158" si="95">(O157*P157)+Q157</f>
        <v>0</v>
      </c>
      <c r="S157" s="5">
        <v>1</v>
      </c>
      <c r="T157" s="5" t="s">
        <v>30</v>
      </c>
      <c r="U157" s="55"/>
      <c r="V157" s="23">
        <f t="shared" ref="V157:V159" si="96">R157*S157*U157</f>
        <v>0</v>
      </c>
      <c r="W157" s="54"/>
      <c r="X157" s="55"/>
      <c r="Y157" s="23">
        <f>S157*W157*X157</f>
        <v>0</v>
      </c>
      <c r="Z157" s="24"/>
      <c r="AA157" s="29"/>
      <c r="AB157" s="29"/>
      <c r="AC157" s="14"/>
      <c r="AD157" s="7"/>
      <c r="AE157" s="7"/>
      <c r="AF157" s="11"/>
      <c r="AG157" s="49"/>
      <c r="AH157" s="49"/>
      <c r="AI157" s="50">
        <f t="shared" si="83"/>
        <v>0</v>
      </c>
      <c r="AJ157" s="70">
        <f t="shared" si="84"/>
        <v>0</v>
      </c>
    </row>
    <row r="158" spans="1:36" s="16" customFormat="1" ht="26.25" customHeight="1" x14ac:dyDescent="0.2">
      <c r="A158" s="5">
        <v>150</v>
      </c>
      <c r="B158" s="5" t="s">
        <v>217</v>
      </c>
      <c r="C158" s="5" t="s">
        <v>228</v>
      </c>
      <c r="D158" s="5" t="s">
        <v>229</v>
      </c>
      <c r="E158" s="5" t="s">
        <v>24</v>
      </c>
      <c r="F158" s="5" t="s">
        <v>25</v>
      </c>
      <c r="G158" s="5" t="s">
        <v>26</v>
      </c>
      <c r="H158" s="5" t="s">
        <v>230</v>
      </c>
      <c r="I158" s="5" t="s">
        <v>40</v>
      </c>
      <c r="J158" s="5">
        <v>1</v>
      </c>
      <c r="K158" s="5">
        <v>3</v>
      </c>
      <c r="L158" s="13" t="s">
        <v>231</v>
      </c>
      <c r="M158" s="5">
        <v>1</v>
      </c>
      <c r="N158" s="5" t="s">
        <v>45</v>
      </c>
      <c r="O158" s="5">
        <v>3</v>
      </c>
      <c r="P158" s="54"/>
      <c r="Q158" s="54"/>
      <c r="R158" s="22">
        <f t="shared" si="95"/>
        <v>0</v>
      </c>
      <c r="S158" s="5">
        <v>19</v>
      </c>
      <c r="T158" s="5" t="s">
        <v>30</v>
      </c>
      <c r="U158" s="55"/>
      <c r="V158" s="23">
        <f t="shared" si="96"/>
        <v>0</v>
      </c>
      <c r="W158" s="54"/>
      <c r="X158" s="55"/>
      <c r="Y158" s="23">
        <f>S158*W158*X158</f>
        <v>0</v>
      </c>
      <c r="Z158" s="24"/>
      <c r="AA158" s="29"/>
      <c r="AB158" s="23"/>
      <c r="AC158" s="14"/>
      <c r="AD158" s="12"/>
      <c r="AE158" s="12"/>
      <c r="AF158" s="11"/>
      <c r="AG158" s="49"/>
      <c r="AH158" s="49"/>
      <c r="AI158" s="50">
        <f t="shared" si="83"/>
        <v>0</v>
      </c>
      <c r="AJ158" s="70">
        <f t="shared" si="84"/>
        <v>0</v>
      </c>
    </row>
    <row r="159" spans="1:36" s="16" customFormat="1" ht="26.25" customHeight="1" x14ac:dyDescent="0.2">
      <c r="A159" s="5">
        <v>151</v>
      </c>
      <c r="B159" s="5" t="s">
        <v>217</v>
      </c>
      <c r="C159" s="5" t="s">
        <v>228</v>
      </c>
      <c r="D159" s="5" t="s">
        <v>229</v>
      </c>
      <c r="E159" s="5" t="s">
        <v>43</v>
      </c>
      <c r="F159" s="5" t="s">
        <v>44</v>
      </c>
      <c r="G159" s="5" t="s">
        <v>26</v>
      </c>
      <c r="H159" s="5" t="s">
        <v>58</v>
      </c>
      <c r="I159" s="5" t="s">
        <v>222</v>
      </c>
      <c r="J159" s="5">
        <v>1</v>
      </c>
      <c r="K159" s="5">
        <v>1</v>
      </c>
      <c r="L159" s="13" t="s">
        <v>223</v>
      </c>
      <c r="M159" s="5" t="s">
        <v>45</v>
      </c>
      <c r="N159" s="5" t="s">
        <v>45</v>
      </c>
      <c r="O159" s="5">
        <v>1</v>
      </c>
      <c r="P159" s="54"/>
      <c r="Q159" s="22"/>
      <c r="R159" s="22">
        <f>(O159*P159)</f>
        <v>0</v>
      </c>
      <c r="S159" s="5">
        <v>1</v>
      </c>
      <c r="T159" s="5" t="s">
        <v>46</v>
      </c>
      <c r="U159" s="55"/>
      <c r="V159" s="23">
        <f t="shared" si="96"/>
        <v>0</v>
      </c>
      <c r="W159" s="54"/>
      <c r="X159" s="55"/>
      <c r="Y159" s="23">
        <f>S159*W159*X159</f>
        <v>0</v>
      </c>
      <c r="Z159" s="24"/>
      <c r="AA159" s="29"/>
      <c r="AB159" s="23"/>
      <c r="AC159" s="14"/>
      <c r="AD159" s="12"/>
      <c r="AE159" s="12"/>
      <c r="AF159" s="11"/>
      <c r="AG159" s="49"/>
      <c r="AH159" s="49"/>
      <c r="AI159" s="50">
        <f t="shared" si="83"/>
        <v>0</v>
      </c>
      <c r="AJ159" s="70">
        <f t="shared" si="84"/>
        <v>0</v>
      </c>
    </row>
    <row r="160" spans="1:36" s="16" customFormat="1" ht="26.25" customHeight="1" x14ac:dyDescent="0.2">
      <c r="A160" s="5">
        <v>152</v>
      </c>
      <c r="B160" s="5" t="s">
        <v>217</v>
      </c>
      <c r="C160" s="5" t="s">
        <v>228</v>
      </c>
      <c r="D160" s="5" t="s">
        <v>229</v>
      </c>
      <c r="E160" s="5" t="s">
        <v>33</v>
      </c>
      <c r="F160" s="5" t="s">
        <v>34</v>
      </c>
      <c r="G160" s="5" t="s">
        <v>26</v>
      </c>
      <c r="H160" s="5"/>
      <c r="I160" s="5"/>
      <c r="J160" s="5"/>
      <c r="K160" s="5"/>
      <c r="L160" s="13"/>
      <c r="M160" s="5"/>
      <c r="N160" s="5"/>
      <c r="O160" s="5"/>
      <c r="P160" s="24"/>
      <c r="Q160" s="24"/>
      <c r="R160" s="24"/>
      <c r="S160" s="5"/>
      <c r="T160" s="5"/>
      <c r="U160" s="29"/>
      <c r="V160" s="23"/>
      <c r="W160" s="24"/>
      <c r="X160" s="29"/>
      <c r="Y160" s="35"/>
      <c r="Z160" s="57"/>
      <c r="AA160" s="55"/>
      <c r="AB160" s="23">
        <f t="shared" ref="AB160:AB161" si="97">Z160*AA160</f>
        <v>0</v>
      </c>
      <c r="AC160" s="14"/>
      <c r="AD160" s="5"/>
      <c r="AE160" s="5"/>
      <c r="AF160" s="11"/>
      <c r="AG160" s="49"/>
      <c r="AH160" s="49"/>
      <c r="AI160" s="50">
        <f t="shared" si="83"/>
        <v>0</v>
      </c>
      <c r="AJ160" s="70">
        <f t="shared" si="84"/>
        <v>0</v>
      </c>
    </row>
    <row r="161" spans="1:36" s="16" customFormat="1" ht="26.25" customHeight="1" x14ac:dyDescent="0.2">
      <c r="A161" s="5">
        <v>153</v>
      </c>
      <c r="B161" s="5" t="s">
        <v>217</v>
      </c>
      <c r="C161" s="5" t="s">
        <v>228</v>
      </c>
      <c r="D161" s="5" t="s">
        <v>229</v>
      </c>
      <c r="E161" s="5" t="s">
        <v>35</v>
      </c>
      <c r="F161" s="5" t="s">
        <v>36</v>
      </c>
      <c r="G161" s="5" t="s">
        <v>26</v>
      </c>
      <c r="H161" s="5"/>
      <c r="I161" s="5"/>
      <c r="J161" s="5"/>
      <c r="K161" s="5"/>
      <c r="L161" s="13"/>
      <c r="M161" s="5"/>
      <c r="N161" s="5"/>
      <c r="O161" s="5"/>
      <c r="P161" s="24"/>
      <c r="Q161" s="24"/>
      <c r="R161" s="24"/>
      <c r="S161" s="5"/>
      <c r="T161" s="5"/>
      <c r="U161" s="29"/>
      <c r="V161" s="23"/>
      <c r="W161" s="24"/>
      <c r="X161" s="29"/>
      <c r="Y161" s="35"/>
      <c r="Z161" s="57"/>
      <c r="AA161" s="55"/>
      <c r="AB161" s="23">
        <f t="shared" si="97"/>
        <v>0</v>
      </c>
      <c r="AC161" s="14"/>
      <c r="AD161" s="33"/>
      <c r="AE161" s="33"/>
      <c r="AF161" s="11"/>
      <c r="AG161" s="49"/>
      <c r="AH161" s="49"/>
      <c r="AI161" s="50">
        <f t="shared" si="83"/>
        <v>0</v>
      </c>
      <c r="AJ161" s="70">
        <f t="shared" si="84"/>
        <v>0</v>
      </c>
    </row>
    <row r="162" spans="1:36" s="16" customFormat="1" ht="26.25" customHeight="1" x14ac:dyDescent="0.2">
      <c r="A162" s="5">
        <v>154</v>
      </c>
      <c r="B162" s="5" t="s">
        <v>217</v>
      </c>
      <c r="C162" s="5" t="s">
        <v>232</v>
      </c>
      <c r="D162" s="5" t="s">
        <v>233</v>
      </c>
      <c r="E162" s="5" t="s">
        <v>31</v>
      </c>
      <c r="F162" s="5" t="s">
        <v>25</v>
      </c>
      <c r="G162" s="5" t="s">
        <v>26</v>
      </c>
      <c r="H162" s="5" t="s">
        <v>234</v>
      </c>
      <c r="I162" s="5" t="s">
        <v>40</v>
      </c>
      <c r="J162" s="5">
        <v>2</v>
      </c>
      <c r="K162" s="5">
        <v>3</v>
      </c>
      <c r="L162" s="13" t="s">
        <v>235</v>
      </c>
      <c r="M162" s="5">
        <v>1</v>
      </c>
      <c r="N162" s="5" t="s">
        <v>45</v>
      </c>
      <c r="O162" s="5">
        <v>6</v>
      </c>
      <c r="P162" s="54"/>
      <c r="Q162" s="54"/>
      <c r="R162" s="22">
        <f t="shared" ref="R162:R163" si="98">(O162*P162)+Q162</f>
        <v>0</v>
      </c>
      <c r="S162" s="5">
        <v>2</v>
      </c>
      <c r="T162" s="5" t="s">
        <v>30</v>
      </c>
      <c r="U162" s="55"/>
      <c r="V162" s="23">
        <f t="shared" ref="V162:V164" si="99">R162*S162*U162</f>
        <v>0</v>
      </c>
      <c r="W162" s="54"/>
      <c r="X162" s="55"/>
      <c r="Y162" s="23">
        <f>S162*W162*X162</f>
        <v>0</v>
      </c>
      <c r="Z162" s="24"/>
      <c r="AA162" s="29"/>
      <c r="AB162" s="29"/>
      <c r="AC162" s="14"/>
      <c r="AD162" s="7"/>
      <c r="AE162" s="7"/>
      <c r="AF162" s="11"/>
      <c r="AG162" s="49"/>
      <c r="AH162" s="49"/>
      <c r="AI162" s="50">
        <f t="shared" si="83"/>
        <v>0</v>
      </c>
      <c r="AJ162" s="70">
        <f t="shared" si="84"/>
        <v>0</v>
      </c>
    </row>
    <row r="163" spans="1:36" s="16" customFormat="1" ht="26.25" customHeight="1" x14ac:dyDescent="0.2">
      <c r="A163" s="5">
        <v>155</v>
      </c>
      <c r="B163" s="5" t="s">
        <v>217</v>
      </c>
      <c r="C163" s="5" t="s">
        <v>232</v>
      </c>
      <c r="D163" s="5" t="s">
        <v>233</v>
      </c>
      <c r="E163" s="5" t="s">
        <v>24</v>
      </c>
      <c r="F163" s="5" t="s">
        <v>25</v>
      </c>
      <c r="G163" s="5" t="s">
        <v>26</v>
      </c>
      <c r="H163" s="5" t="s">
        <v>234</v>
      </c>
      <c r="I163" s="5" t="s">
        <v>40</v>
      </c>
      <c r="J163" s="5">
        <v>1</v>
      </c>
      <c r="K163" s="5">
        <v>3</v>
      </c>
      <c r="L163" s="13" t="s">
        <v>235</v>
      </c>
      <c r="M163" s="5">
        <v>1</v>
      </c>
      <c r="N163" s="5" t="s">
        <v>45</v>
      </c>
      <c r="O163" s="5">
        <v>3</v>
      </c>
      <c r="P163" s="54"/>
      <c r="Q163" s="54"/>
      <c r="R163" s="22">
        <f t="shared" si="98"/>
        <v>0</v>
      </c>
      <c r="S163" s="5">
        <v>12</v>
      </c>
      <c r="T163" s="5" t="s">
        <v>30</v>
      </c>
      <c r="U163" s="55"/>
      <c r="V163" s="23">
        <f t="shared" si="99"/>
        <v>0</v>
      </c>
      <c r="W163" s="54"/>
      <c r="X163" s="55"/>
      <c r="Y163" s="23">
        <f>S163*W163*X163</f>
        <v>0</v>
      </c>
      <c r="Z163" s="24"/>
      <c r="AA163" s="29"/>
      <c r="AB163" s="23"/>
      <c r="AC163" s="14"/>
      <c r="AD163" s="12"/>
      <c r="AE163" s="12"/>
      <c r="AF163" s="11"/>
      <c r="AG163" s="49"/>
      <c r="AH163" s="49"/>
      <c r="AI163" s="50">
        <f t="shared" si="83"/>
        <v>0</v>
      </c>
      <c r="AJ163" s="70">
        <f t="shared" si="84"/>
        <v>0</v>
      </c>
    </row>
    <row r="164" spans="1:36" s="16" customFormat="1" ht="26.25" customHeight="1" x14ac:dyDescent="0.2">
      <c r="A164" s="5">
        <v>156</v>
      </c>
      <c r="B164" s="5" t="s">
        <v>217</v>
      </c>
      <c r="C164" s="5" t="s">
        <v>232</v>
      </c>
      <c r="D164" s="5" t="s">
        <v>233</v>
      </c>
      <c r="E164" s="5" t="s">
        <v>43</v>
      </c>
      <c r="F164" s="5" t="s">
        <v>44</v>
      </c>
      <c r="G164" s="5" t="s">
        <v>26</v>
      </c>
      <c r="H164" s="5" t="s">
        <v>58</v>
      </c>
      <c r="I164" s="5" t="s">
        <v>222</v>
      </c>
      <c r="J164" s="5">
        <v>1</v>
      </c>
      <c r="K164" s="5">
        <v>1</v>
      </c>
      <c r="L164" s="13" t="s">
        <v>223</v>
      </c>
      <c r="M164" s="5" t="s">
        <v>45</v>
      </c>
      <c r="N164" s="5" t="s">
        <v>45</v>
      </c>
      <c r="O164" s="5">
        <v>1</v>
      </c>
      <c r="P164" s="54"/>
      <c r="Q164" s="22"/>
      <c r="R164" s="22">
        <f>(O164*P164)</f>
        <v>0</v>
      </c>
      <c r="S164" s="5">
        <v>3</v>
      </c>
      <c r="T164" s="5" t="s">
        <v>46</v>
      </c>
      <c r="U164" s="55"/>
      <c r="V164" s="23">
        <f t="shared" si="99"/>
        <v>0</v>
      </c>
      <c r="W164" s="54"/>
      <c r="X164" s="55"/>
      <c r="Y164" s="23">
        <f>S164*W164*X164</f>
        <v>0</v>
      </c>
      <c r="Z164" s="24"/>
      <c r="AA164" s="29"/>
      <c r="AB164" s="23"/>
      <c r="AC164" s="14"/>
      <c r="AD164" s="12"/>
      <c r="AE164" s="12"/>
      <c r="AF164" s="11"/>
      <c r="AG164" s="49"/>
      <c r="AH164" s="49"/>
      <c r="AI164" s="50">
        <f t="shared" si="83"/>
        <v>0</v>
      </c>
      <c r="AJ164" s="70">
        <f t="shared" si="84"/>
        <v>0</v>
      </c>
    </row>
    <row r="165" spans="1:36" s="16" customFormat="1" ht="26.25" customHeight="1" x14ac:dyDescent="0.2">
      <c r="A165" s="5">
        <v>157</v>
      </c>
      <c r="B165" s="5" t="s">
        <v>217</v>
      </c>
      <c r="C165" s="5" t="s">
        <v>232</v>
      </c>
      <c r="D165" s="5" t="s">
        <v>233</v>
      </c>
      <c r="E165" s="5" t="s">
        <v>33</v>
      </c>
      <c r="F165" s="5" t="s">
        <v>34</v>
      </c>
      <c r="G165" s="5" t="s">
        <v>26</v>
      </c>
      <c r="H165" s="5"/>
      <c r="I165" s="5"/>
      <c r="J165" s="5"/>
      <c r="K165" s="5"/>
      <c r="L165" s="13"/>
      <c r="M165" s="5"/>
      <c r="N165" s="5"/>
      <c r="O165" s="5"/>
      <c r="P165" s="24"/>
      <c r="Q165" s="24"/>
      <c r="R165" s="24"/>
      <c r="S165" s="5"/>
      <c r="T165" s="5"/>
      <c r="U165" s="29"/>
      <c r="V165" s="23"/>
      <c r="W165" s="24"/>
      <c r="X165" s="29"/>
      <c r="Y165" s="35"/>
      <c r="Z165" s="57"/>
      <c r="AA165" s="55"/>
      <c r="AB165" s="23">
        <f t="shared" ref="AB165:AB166" si="100">Z165*AA165</f>
        <v>0</v>
      </c>
      <c r="AC165" s="14"/>
      <c r="AD165" s="5"/>
      <c r="AE165" s="5"/>
      <c r="AF165" s="11"/>
      <c r="AG165" s="49"/>
      <c r="AH165" s="49"/>
      <c r="AI165" s="50">
        <f t="shared" si="83"/>
        <v>0</v>
      </c>
      <c r="AJ165" s="70">
        <f t="shared" si="84"/>
        <v>0</v>
      </c>
    </row>
    <row r="166" spans="1:36" s="16" customFormat="1" ht="26.25" customHeight="1" x14ac:dyDescent="0.2">
      <c r="A166" s="5">
        <v>158</v>
      </c>
      <c r="B166" s="5" t="s">
        <v>217</v>
      </c>
      <c r="C166" s="5" t="s">
        <v>232</v>
      </c>
      <c r="D166" s="5" t="s">
        <v>233</v>
      </c>
      <c r="E166" s="5" t="s">
        <v>35</v>
      </c>
      <c r="F166" s="5" t="s">
        <v>36</v>
      </c>
      <c r="G166" s="5" t="s">
        <v>26</v>
      </c>
      <c r="H166" s="5"/>
      <c r="I166" s="5"/>
      <c r="J166" s="5"/>
      <c r="K166" s="5"/>
      <c r="L166" s="13"/>
      <c r="M166" s="5"/>
      <c r="N166" s="5"/>
      <c r="O166" s="5"/>
      <c r="P166" s="24"/>
      <c r="Q166" s="24"/>
      <c r="R166" s="24"/>
      <c r="S166" s="5"/>
      <c r="T166" s="5"/>
      <c r="U166" s="29"/>
      <c r="V166" s="23"/>
      <c r="W166" s="24"/>
      <c r="X166" s="29"/>
      <c r="Y166" s="35"/>
      <c r="Z166" s="57"/>
      <c r="AA166" s="55"/>
      <c r="AB166" s="23">
        <f t="shared" si="100"/>
        <v>0</v>
      </c>
      <c r="AC166" s="14"/>
      <c r="AD166" s="33"/>
      <c r="AE166" s="33"/>
      <c r="AF166" s="11"/>
      <c r="AG166" s="49"/>
      <c r="AH166" s="49"/>
      <c r="AI166" s="50">
        <f t="shared" si="83"/>
        <v>0</v>
      </c>
      <c r="AJ166" s="70">
        <f t="shared" si="84"/>
        <v>0</v>
      </c>
    </row>
    <row r="167" spans="1:36" s="16" customFormat="1" ht="26.25" customHeight="1" x14ac:dyDescent="0.2">
      <c r="A167" s="5">
        <v>159</v>
      </c>
      <c r="B167" s="5" t="s">
        <v>217</v>
      </c>
      <c r="C167" s="5" t="s">
        <v>236</v>
      </c>
      <c r="D167" s="5" t="s">
        <v>237</v>
      </c>
      <c r="E167" s="5" t="s">
        <v>31</v>
      </c>
      <c r="F167" s="5" t="s">
        <v>25</v>
      </c>
      <c r="G167" s="5" t="s">
        <v>26</v>
      </c>
      <c r="H167" s="5" t="s">
        <v>234</v>
      </c>
      <c r="I167" s="5" t="s">
        <v>40</v>
      </c>
      <c r="J167" s="5">
        <v>2</v>
      </c>
      <c r="K167" s="5">
        <v>3</v>
      </c>
      <c r="L167" s="13" t="s">
        <v>238</v>
      </c>
      <c r="M167" s="5">
        <v>1</v>
      </c>
      <c r="N167" s="5" t="s">
        <v>45</v>
      </c>
      <c r="O167" s="5">
        <v>6</v>
      </c>
      <c r="P167" s="54"/>
      <c r="Q167" s="54"/>
      <c r="R167" s="22">
        <f t="shared" ref="R167:R168" si="101">(O167*P167)+Q167</f>
        <v>0</v>
      </c>
      <c r="S167" s="5">
        <v>5</v>
      </c>
      <c r="T167" s="5" t="s">
        <v>30</v>
      </c>
      <c r="U167" s="55"/>
      <c r="V167" s="23">
        <f t="shared" ref="V167:V169" si="102">R167*S167*U167</f>
        <v>0</v>
      </c>
      <c r="W167" s="54"/>
      <c r="X167" s="55"/>
      <c r="Y167" s="23">
        <f>S167*W167*X167</f>
        <v>0</v>
      </c>
      <c r="Z167" s="24"/>
      <c r="AA167" s="29"/>
      <c r="AB167" s="29"/>
      <c r="AC167" s="14"/>
      <c r="AD167" s="7"/>
      <c r="AE167" s="7"/>
      <c r="AF167" s="11"/>
      <c r="AG167" s="49"/>
      <c r="AH167" s="49"/>
      <c r="AI167" s="50">
        <f t="shared" si="83"/>
        <v>0</v>
      </c>
      <c r="AJ167" s="70">
        <f t="shared" si="84"/>
        <v>0</v>
      </c>
    </row>
    <row r="168" spans="1:36" s="16" customFormat="1" ht="26.25" customHeight="1" x14ac:dyDescent="0.2">
      <c r="A168" s="5">
        <v>160</v>
      </c>
      <c r="B168" s="5" t="s">
        <v>217</v>
      </c>
      <c r="C168" s="5" t="s">
        <v>236</v>
      </c>
      <c r="D168" s="5" t="s">
        <v>237</v>
      </c>
      <c r="E168" s="5" t="s">
        <v>24</v>
      </c>
      <c r="F168" s="5" t="s">
        <v>25</v>
      </c>
      <c r="G168" s="5" t="s">
        <v>26</v>
      </c>
      <c r="H168" s="5" t="s">
        <v>234</v>
      </c>
      <c r="I168" s="5" t="s">
        <v>40</v>
      </c>
      <c r="J168" s="5">
        <v>1</v>
      </c>
      <c r="K168" s="5">
        <v>3</v>
      </c>
      <c r="L168" s="13" t="s">
        <v>238</v>
      </c>
      <c r="M168" s="5">
        <v>1</v>
      </c>
      <c r="N168" s="5" t="s">
        <v>45</v>
      </c>
      <c r="O168" s="5">
        <v>3</v>
      </c>
      <c r="P168" s="54"/>
      <c r="Q168" s="54"/>
      <c r="R168" s="22">
        <f t="shared" si="101"/>
        <v>0</v>
      </c>
      <c r="S168" s="5">
        <v>6</v>
      </c>
      <c r="T168" s="5" t="s">
        <v>30</v>
      </c>
      <c r="U168" s="55"/>
      <c r="V168" s="23">
        <f t="shared" si="102"/>
        <v>0</v>
      </c>
      <c r="W168" s="54"/>
      <c r="X168" s="55"/>
      <c r="Y168" s="23">
        <f>S168*W168*X168</f>
        <v>0</v>
      </c>
      <c r="Z168" s="24"/>
      <c r="AA168" s="29"/>
      <c r="AB168" s="23"/>
      <c r="AC168" s="14"/>
      <c r="AD168" s="33"/>
      <c r="AE168" s="33"/>
      <c r="AF168" s="11"/>
      <c r="AG168" s="49"/>
      <c r="AH168" s="49"/>
      <c r="AI168" s="50">
        <f t="shared" si="83"/>
        <v>0</v>
      </c>
      <c r="AJ168" s="70">
        <f t="shared" si="84"/>
        <v>0</v>
      </c>
    </row>
    <row r="169" spans="1:36" s="16" customFormat="1" ht="26.25" customHeight="1" x14ac:dyDescent="0.2">
      <c r="A169" s="5">
        <v>161</v>
      </c>
      <c r="B169" s="5" t="s">
        <v>217</v>
      </c>
      <c r="C169" s="5" t="s">
        <v>236</v>
      </c>
      <c r="D169" s="5" t="s">
        <v>237</v>
      </c>
      <c r="E169" s="5" t="s">
        <v>43</v>
      </c>
      <c r="F169" s="5" t="s">
        <v>44</v>
      </c>
      <c r="G169" s="5" t="s">
        <v>26</v>
      </c>
      <c r="H169" s="5" t="s">
        <v>58</v>
      </c>
      <c r="I169" s="5" t="s">
        <v>222</v>
      </c>
      <c r="J169" s="5">
        <v>1</v>
      </c>
      <c r="K169" s="5">
        <v>1</v>
      </c>
      <c r="L169" s="13" t="s">
        <v>223</v>
      </c>
      <c r="M169" s="5" t="s">
        <v>45</v>
      </c>
      <c r="N169" s="5" t="s">
        <v>45</v>
      </c>
      <c r="O169" s="5">
        <v>1</v>
      </c>
      <c r="P169" s="54"/>
      <c r="Q169" s="22"/>
      <c r="R169" s="22">
        <f>(O169*P169)</f>
        <v>0</v>
      </c>
      <c r="S169" s="5">
        <v>6</v>
      </c>
      <c r="T169" s="5" t="s">
        <v>46</v>
      </c>
      <c r="U169" s="55"/>
      <c r="V169" s="23">
        <f t="shared" si="102"/>
        <v>0</v>
      </c>
      <c r="W169" s="54"/>
      <c r="X169" s="55"/>
      <c r="Y169" s="23">
        <f>S169*W169*X169</f>
        <v>0</v>
      </c>
      <c r="Z169" s="24"/>
      <c r="AA169" s="29"/>
      <c r="AB169" s="23"/>
      <c r="AC169" s="14"/>
      <c r="AD169" s="33"/>
      <c r="AE169" s="33"/>
      <c r="AF169" s="11"/>
      <c r="AG169" s="49"/>
      <c r="AH169" s="49"/>
      <c r="AI169" s="50">
        <f t="shared" si="83"/>
        <v>0</v>
      </c>
      <c r="AJ169" s="70">
        <f t="shared" si="84"/>
        <v>0</v>
      </c>
    </row>
    <row r="170" spans="1:36" s="16" customFormat="1" ht="26.25" customHeight="1" x14ac:dyDescent="0.2">
      <c r="A170" s="5">
        <v>162</v>
      </c>
      <c r="B170" s="5" t="s">
        <v>217</v>
      </c>
      <c r="C170" s="5" t="s">
        <v>236</v>
      </c>
      <c r="D170" s="5" t="s">
        <v>237</v>
      </c>
      <c r="E170" s="5" t="s">
        <v>33</v>
      </c>
      <c r="F170" s="5" t="s">
        <v>34</v>
      </c>
      <c r="G170" s="5" t="s">
        <v>26</v>
      </c>
      <c r="H170" s="5"/>
      <c r="I170" s="5"/>
      <c r="J170" s="5"/>
      <c r="K170" s="5"/>
      <c r="L170" s="13"/>
      <c r="M170" s="5"/>
      <c r="N170" s="5"/>
      <c r="O170" s="5"/>
      <c r="P170" s="24"/>
      <c r="Q170" s="24"/>
      <c r="R170" s="24"/>
      <c r="S170" s="5"/>
      <c r="T170" s="5"/>
      <c r="U170" s="29"/>
      <c r="V170" s="23"/>
      <c r="W170" s="24"/>
      <c r="X170" s="29"/>
      <c r="Y170" s="35"/>
      <c r="Z170" s="57"/>
      <c r="AA170" s="55"/>
      <c r="AB170" s="23">
        <f t="shared" ref="AB170:AB171" si="103">Z170*AA170</f>
        <v>0</v>
      </c>
      <c r="AC170" s="14"/>
      <c r="AD170" s="5"/>
      <c r="AE170" s="5"/>
      <c r="AF170" s="11"/>
      <c r="AG170" s="49"/>
      <c r="AH170" s="49"/>
      <c r="AI170" s="50">
        <f t="shared" si="83"/>
        <v>0</v>
      </c>
      <c r="AJ170" s="70">
        <f t="shared" si="84"/>
        <v>0</v>
      </c>
    </row>
    <row r="171" spans="1:36" s="16" customFormat="1" ht="26.25" customHeight="1" x14ac:dyDescent="0.2">
      <c r="A171" s="5">
        <v>163</v>
      </c>
      <c r="B171" s="5" t="s">
        <v>217</v>
      </c>
      <c r="C171" s="5" t="s">
        <v>236</v>
      </c>
      <c r="D171" s="5" t="s">
        <v>237</v>
      </c>
      <c r="E171" s="5" t="s">
        <v>35</v>
      </c>
      <c r="F171" s="5" t="s">
        <v>36</v>
      </c>
      <c r="G171" s="5" t="s">
        <v>26</v>
      </c>
      <c r="H171" s="5"/>
      <c r="I171" s="5"/>
      <c r="J171" s="5"/>
      <c r="K171" s="5"/>
      <c r="L171" s="13"/>
      <c r="M171" s="5"/>
      <c r="N171" s="5"/>
      <c r="O171" s="5"/>
      <c r="P171" s="24"/>
      <c r="Q171" s="24"/>
      <c r="R171" s="24"/>
      <c r="S171" s="5"/>
      <c r="T171" s="5"/>
      <c r="U171" s="29"/>
      <c r="V171" s="23"/>
      <c r="W171" s="24"/>
      <c r="X171" s="29"/>
      <c r="Y171" s="35"/>
      <c r="Z171" s="57"/>
      <c r="AA171" s="55"/>
      <c r="AB171" s="23">
        <f t="shared" si="103"/>
        <v>0</v>
      </c>
      <c r="AC171" s="14"/>
      <c r="AD171" s="33"/>
      <c r="AE171" s="33"/>
      <c r="AF171" s="11"/>
      <c r="AG171" s="49"/>
      <c r="AH171" s="49"/>
      <c r="AI171" s="50">
        <f t="shared" si="83"/>
        <v>0</v>
      </c>
      <c r="AJ171" s="70">
        <f t="shared" si="84"/>
        <v>0</v>
      </c>
    </row>
    <row r="172" spans="1:36" s="16" customFormat="1" ht="26.25" customHeight="1" x14ac:dyDescent="0.2">
      <c r="A172" s="5">
        <v>164</v>
      </c>
      <c r="B172" s="5" t="s">
        <v>217</v>
      </c>
      <c r="C172" s="5" t="s">
        <v>239</v>
      </c>
      <c r="D172" s="5" t="s">
        <v>240</v>
      </c>
      <c r="E172" s="5" t="s">
        <v>31</v>
      </c>
      <c r="F172" s="5" t="s">
        <v>25</v>
      </c>
      <c r="G172" s="5" t="s">
        <v>26</v>
      </c>
      <c r="H172" s="5" t="s">
        <v>241</v>
      </c>
      <c r="I172" s="5" t="s">
        <v>40</v>
      </c>
      <c r="J172" s="5">
        <v>2</v>
      </c>
      <c r="K172" s="5">
        <v>3</v>
      </c>
      <c r="L172" s="13" t="s">
        <v>242</v>
      </c>
      <c r="M172" s="5">
        <v>1</v>
      </c>
      <c r="N172" s="5" t="s">
        <v>45</v>
      </c>
      <c r="O172" s="5">
        <v>6</v>
      </c>
      <c r="P172" s="54"/>
      <c r="Q172" s="54"/>
      <c r="R172" s="22">
        <f t="shared" ref="R172:R173" si="104">(O172*P172)+Q172</f>
        <v>0</v>
      </c>
      <c r="S172" s="5">
        <v>3</v>
      </c>
      <c r="T172" s="5" t="s">
        <v>30</v>
      </c>
      <c r="U172" s="55"/>
      <c r="V172" s="23">
        <f t="shared" ref="V172:V174" si="105">R172*S172*U172</f>
        <v>0</v>
      </c>
      <c r="W172" s="54"/>
      <c r="X172" s="55"/>
      <c r="Y172" s="23">
        <f>S172*W172*X172</f>
        <v>0</v>
      </c>
      <c r="Z172" s="24"/>
      <c r="AA172" s="29"/>
      <c r="AB172" s="29"/>
      <c r="AC172" s="14"/>
      <c r="AD172" s="7"/>
      <c r="AE172" s="7"/>
      <c r="AF172" s="11"/>
      <c r="AG172" s="49"/>
      <c r="AH172" s="49"/>
      <c r="AI172" s="50">
        <f t="shared" si="83"/>
        <v>0</v>
      </c>
      <c r="AJ172" s="70">
        <f t="shared" si="84"/>
        <v>0</v>
      </c>
    </row>
    <row r="173" spans="1:36" s="16" customFormat="1" ht="26.25" customHeight="1" x14ac:dyDescent="0.2">
      <c r="A173" s="5">
        <v>165</v>
      </c>
      <c r="B173" s="5" t="s">
        <v>217</v>
      </c>
      <c r="C173" s="5" t="s">
        <v>239</v>
      </c>
      <c r="D173" s="5" t="s">
        <v>240</v>
      </c>
      <c r="E173" s="5" t="s">
        <v>24</v>
      </c>
      <c r="F173" s="5" t="s">
        <v>25</v>
      </c>
      <c r="G173" s="5" t="s">
        <v>26</v>
      </c>
      <c r="H173" s="5" t="s">
        <v>241</v>
      </c>
      <c r="I173" s="5" t="s">
        <v>40</v>
      </c>
      <c r="J173" s="5">
        <v>1</v>
      </c>
      <c r="K173" s="5">
        <v>3</v>
      </c>
      <c r="L173" s="13" t="s">
        <v>242</v>
      </c>
      <c r="M173" s="5">
        <v>1</v>
      </c>
      <c r="N173" s="5" t="s">
        <v>45</v>
      </c>
      <c r="O173" s="5">
        <v>3</v>
      </c>
      <c r="P173" s="54"/>
      <c r="Q173" s="54"/>
      <c r="R173" s="22">
        <f t="shared" si="104"/>
        <v>0</v>
      </c>
      <c r="S173" s="5">
        <v>10</v>
      </c>
      <c r="T173" s="5" t="s">
        <v>30</v>
      </c>
      <c r="U173" s="55"/>
      <c r="V173" s="23">
        <f t="shared" si="105"/>
        <v>0</v>
      </c>
      <c r="W173" s="54"/>
      <c r="X173" s="55"/>
      <c r="Y173" s="23">
        <f>S173*W173*X173</f>
        <v>0</v>
      </c>
      <c r="Z173" s="24"/>
      <c r="AA173" s="29"/>
      <c r="AB173" s="23"/>
      <c r="AC173" s="14"/>
      <c r="AD173" s="5"/>
      <c r="AE173" s="5"/>
      <c r="AF173" s="11"/>
      <c r="AG173" s="49"/>
      <c r="AH173" s="49"/>
      <c r="AI173" s="50">
        <f t="shared" si="83"/>
        <v>0</v>
      </c>
      <c r="AJ173" s="70">
        <f t="shared" si="84"/>
        <v>0</v>
      </c>
    </row>
    <row r="174" spans="1:36" s="16" customFormat="1" ht="26.25" customHeight="1" x14ac:dyDescent="0.2">
      <c r="A174" s="5">
        <v>166</v>
      </c>
      <c r="B174" s="5" t="s">
        <v>217</v>
      </c>
      <c r="C174" s="5" t="s">
        <v>239</v>
      </c>
      <c r="D174" s="5" t="s">
        <v>240</v>
      </c>
      <c r="E174" s="5" t="s">
        <v>43</v>
      </c>
      <c r="F174" s="5" t="s">
        <v>44</v>
      </c>
      <c r="G174" s="5" t="s">
        <v>26</v>
      </c>
      <c r="H174" s="5" t="s">
        <v>58</v>
      </c>
      <c r="I174" s="5" t="s">
        <v>222</v>
      </c>
      <c r="J174" s="5">
        <v>1</v>
      </c>
      <c r="K174" s="5">
        <v>1</v>
      </c>
      <c r="L174" s="13" t="s">
        <v>223</v>
      </c>
      <c r="M174" s="5" t="s">
        <v>45</v>
      </c>
      <c r="N174" s="5" t="s">
        <v>45</v>
      </c>
      <c r="O174" s="5">
        <v>1</v>
      </c>
      <c r="P174" s="54"/>
      <c r="Q174" s="22"/>
      <c r="R174" s="22">
        <f>(O174*P174)</f>
        <v>0</v>
      </c>
      <c r="S174" s="5">
        <v>8</v>
      </c>
      <c r="T174" s="5" t="s">
        <v>46</v>
      </c>
      <c r="U174" s="55"/>
      <c r="V174" s="23">
        <f t="shared" si="105"/>
        <v>0</v>
      </c>
      <c r="W174" s="54"/>
      <c r="X174" s="55"/>
      <c r="Y174" s="23">
        <f>S174*W174*X174</f>
        <v>0</v>
      </c>
      <c r="Z174" s="24"/>
      <c r="AA174" s="29"/>
      <c r="AB174" s="23"/>
      <c r="AC174" s="14"/>
      <c r="AD174" s="5"/>
      <c r="AE174" s="5"/>
      <c r="AF174" s="11"/>
      <c r="AG174" s="49"/>
      <c r="AH174" s="49"/>
      <c r="AI174" s="50">
        <f t="shared" si="83"/>
        <v>0</v>
      </c>
      <c r="AJ174" s="70">
        <f t="shared" si="84"/>
        <v>0</v>
      </c>
    </row>
    <row r="175" spans="1:36" s="16" customFormat="1" ht="26.25" customHeight="1" x14ac:dyDescent="0.2">
      <c r="A175" s="5">
        <v>167</v>
      </c>
      <c r="B175" s="5" t="s">
        <v>217</v>
      </c>
      <c r="C175" s="5" t="s">
        <v>239</v>
      </c>
      <c r="D175" s="5" t="s">
        <v>240</v>
      </c>
      <c r="E175" s="5" t="s">
        <v>33</v>
      </c>
      <c r="F175" s="5" t="s">
        <v>34</v>
      </c>
      <c r="G175" s="5" t="s">
        <v>26</v>
      </c>
      <c r="H175" s="5"/>
      <c r="I175" s="5"/>
      <c r="J175" s="5"/>
      <c r="K175" s="5"/>
      <c r="L175" s="13"/>
      <c r="M175" s="5"/>
      <c r="N175" s="5"/>
      <c r="O175" s="5"/>
      <c r="P175" s="24"/>
      <c r="Q175" s="24"/>
      <c r="R175" s="24"/>
      <c r="S175" s="5"/>
      <c r="T175" s="5"/>
      <c r="U175" s="29"/>
      <c r="V175" s="23"/>
      <c r="W175" s="24"/>
      <c r="X175" s="29"/>
      <c r="Y175" s="35"/>
      <c r="Z175" s="57"/>
      <c r="AA175" s="55"/>
      <c r="AB175" s="23">
        <f t="shared" ref="AB175:AB176" si="106">Z175*AA175</f>
        <v>0</v>
      </c>
      <c r="AC175" s="14"/>
      <c r="AD175" s="5"/>
      <c r="AE175" s="5"/>
      <c r="AF175" s="11"/>
      <c r="AG175" s="49"/>
      <c r="AH175" s="49"/>
      <c r="AI175" s="50">
        <f t="shared" si="83"/>
        <v>0</v>
      </c>
      <c r="AJ175" s="70">
        <f t="shared" si="84"/>
        <v>0</v>
      </c>
    </row>
    <row r="176" spans="1:36" s="16" customFormat="1" ht="26.25" customHeight="1" x14ac:dyDescent="0.2">
      <c r="A176" s="5">
        <v>168</v>
      </c>
      <c r="B176" s="5" t="s">
        <v>217</v>
      </c>
      <c r="C176" s="5" t="s">
        <v>239</v>
      </c>
      <c r="D176" s="5" t="s">
        <v>240</v>
      </c>
      <c r="E176" s="5" t="s">
        <v>35</v>
      </c>
      <c r="F176" s="5" t="s">
        <v>36</v>
      </c>
      <c r="G176" s="5" t="s">
        <v>26</v>
      </c>
      <c r="H176" s="5"/>
      <c r="I176" s="5"/>
      <c r="J176" s="5"/>
      <c r="K176" s="5"/>
      <c r="L176" s="13"/>
      <c r="M176" s="5"/>
      <c r="N176" s="5"/>
      <c r="O176" s="5"/>
      <c r="P176" s="24"/>
      <c r="Q176" s="24"/>
      <c r="R176" s="24"/>
      <c r="S176" s="5"/>
      <c r="T176" s="5"/>
      <c r="U176" s="29"/>
      <c r="V176" s="23"/>
      <c r="W176" s="24"/>
      <c r="X176" s="29"/>
      <c r="Y176" s="35"/>
      <c r="Z176" s="57"/>
      <c r="AA176" s="55"/>
      <c r="AB176" s="23">
        <f t="shared" si="106"/>
        <v>0</v>
      </c>
      <c r="AC176" s="14"/>
      <c r="AD176" s="33"/>
      <c r="AE176" s="33"/>
      <c r="AF176" s="11"/>
      <c r="AG176" s="49"/>
      <c r="AH176" s="49"/>
      <c r="AI176" s="50">
        <f t="shared" si="83"/>
        <v>0</v>
      </c>
      <c r="AJ176" s="70">
        <f t="shared" si="84"/>
        <v>0</v>
      </c>
    </row>
    <row r="177" spans="1:36" s="16" customFormat="1" ht="26.25" customHeight="1" x14ac:dyDescent="0.2">
      <c r="A177" s="5">
        <v>169</v>
      </c>
      <c r="B177" s="5" t="s">
        <v>217</v>
      </c>
      <c r="C177" s="5" t="s">
        <v>243</v>
      </c>
      <c r="D177" s="5" t="s">
        <v>244</v>
      </c>
      <c r="E177" s="5" t="s">
        <v>31</v>
      </c>
      <c r="F177" s="5" t="s">
        <v>25</v>
      </c>
      <c r="G177" s="5" t="s">
        <v>26</v>
      </c>
      <c r="H177" s="5" t="s">
        <v>245</v>
      </c>
      <c r="I177" s="5" t="s">
        <v>40</v>
      </c>
      <c r="J177" s="5">
        <v>2</v>
      </c>
      <c r="K177" s="5">
        <v>3</v>
      </c>
      <c r="L177" s="13" t="s">
        <v>246</v>
      </c>
      <c r="M177" s="5">
        <v>1</v>
      </c>
      <c r="N177" s="5" t="s">
        <v>45</v>
      </c>
      <c r="O177" s="5">
        <v>6</v>
      </c>
      <c r="P177" s="54"/>
      <c r="Q177" s="54"/>
      <c r="R177" s="22">
        <f t="shared" ref="R177:R178" si="107">(O177*P177)+Q177</f>
        <v>0</v>
      </c>
      <c r="S177" s="5">
        <v>4</v>
      </c>
      <c r="T177" s="5" t="s">
        <v>30</v>
      </c>
      <c r="U177" s="55"/>
      <c r="V177" s="23">
        <f t="shared" ref="V177:V179" si="108">R177*S177*U177</f>
        <v>0</v>
      </c>
      <c r="W177" s="54"/>
      <c r="X177" s="55"/>
      <c r="Y177" s="23">
        <f>S177*W177*X177</f>
        <v>0</v>
      </c>
      <c r="Z177" s="24"/>
      <c r="AA177" s="29"/>
      <c r="AB177" s="29"/>
      <c r="AC177" s="14"/>
      <c r="AD177" s="7"/>
      <c r="AE177" s="7"/>
      <c r="AF177" s="11"/>
      <c r="AG177" s="49"/>
      <c r="AH177" s="49"/>
      <c r="AI177" s="50">
        <f t="shared" si="83"/>
        <v>0</v>
      </c>
      <c r="AJ177" s="70">
        <f t="shared" si="84"/>
        <v>0</v>
      </c>
    </row>
    <row r="178" spans="1:36" s="16" customFormat="1" ht="26.25" customHeight="1" x14ac:dyDescent="0.2">
      <c r="A178" s="5">
        <v>170</v>
      </c>
      <c r="B178" s="5" t="s">
        <v>217</v>
      </c>
      <c r="C178" s="5" t="s">
        <v>243</v>
      </c>
      <c r="D178" s="5" t="s">
        <v>244</v>
      </c>
      <c r="E178" s="5" t="s">
        <v>24</v>
      </c>
      <c r="F178" s="5" t="s">
        <v>25</v>
      </c>
      <c r="G178" s="5" t="s">
        <v>26</v>
      </c>
      <c r="H178" s="5" t="s">
        <v>245</v>
      </c>
      <c r="I178" s="5" t="s">
        <v>40</v>
      </c>
      <c r="J178" s="5">
        <v>1</v>
      </c>
      <c r="K178" s="5">
        <v>3</v>
      </c>
      <c r="L178" s="13" t="s">
        <v>246</v>
      </c>
      <c r="M178" s="5">
        <v>1</v>
      </c>
      <c r="N178" s="5" t="s">
        <v>45</v>
      </c>
      <c r="O178" s="5">
        <v>3</v>
      </c>
      <c r="P178" s="54"/>
      <c r="Q178" s="54"/>
      <c r="R178" s="22">
        <f t="shared" si="107"/>
        <v>0</v>
      </c>
      <c r="S178" s="5">
        <v>8</v>
      </c>
      <c r="T178" s="5" t="s">
        <v>30</v>
      </c>
      <c r="U178" s="55"/>
      <c r="V178" s="23">
        <f t="shared" si="108"/>
        <v>0</v>
      </c>
      <c r="W178" s="54"/>
      <c r="X178" s="55"/>
      <c r="Y178" s="23">
        <f>S178*W178*X178</f>
        <v>0</v>
      </c>
      <c r="Z178" s="24"/>
      <c r="AA178" s="29"/>
      <c r="AB178" s="23"/>
      <c r="AC178" s="14"/>
      <c r="AD178" s="12"/>
      <c r="AE178" s="12"/>
      <c r="AF178" s="11"/>
      <c r="AG178" s="49"/>
      <c r="AH178" s="49"/>
      <c r="AI178" s="50">
        <f t="shared" si="83"/>
        <v>0</v>
      </c>
      <c r="AJ178" s="70">
        <f t="shared" si="84"/>
        <v>0</v>
      </c>
    </row>
    <row r="179" spans="1:36" s="16" customFormat="1" ht="26.25" customHeight="1" x14ac:dyDescent="0.2">
      <c r="A179" s="5">
        <v>171</v>
      </c>
      <c r="B179" s="5" t="s">
        <v>217</v>
      </c>
      <c r="C179" s="5" t="s">
        <v>243</v>
      </c>
      <c r="D179" s="5" t="s">
        <v>244</v>
      </c>
      <c r="E179" s="5" t="s">
        <v>43</v>
      </c>
      <c r="F179" s="5" t="s">
        <v>44</v>
      </c>
      <c r="G179" s="5" t="s">
        <v>26</v>
      </c>
      <c r="H179" s="5" t="s">
        <v>58</v>
      </c>
      <c r="I179" s="5" t="s">
        <v>222</v>
      </c>
      <c r="J179" s="5">
        <v>1</v>
      </c>
      <c r="K179" s="5">
        <v>1</v>
      </c>
      <c r="L179" s="13" t="s">
        <v>223</v>
      </c>
      <c r="M179" s="5" t="s">
        <v>45</v>
      </c>
      <c r="N179" s="5" t="s">
        <v>45</v>
      </c>
      <c r="O179" s="5">
        <v>1</v>
      </c>
      <c r="P179" s="54"/>
      <c r="Q179" s="22"/>
      <c r="R179" s="22">
        <f>(O179*P179)</f>
        <v>0</v>
      </c>
      <c r="S179" s="5">
        <v>7</v>
      </c>
      <c r="T179" s="5" t="s">
        <v>46</v>
      </c>
      <c r="U179" s="55"/>
      <c r="V179" s="23">
        <f t="shared" si="108"/>
        <v>0</v>
      </c>
      <c r="W179" s="54"/>
      <c r="X179" s="55"/>
      <c r="Y179" s="23">
        <f>S179*W179*X179</f>
        <v>0</v>
      </c>
      <c r="Z179" s="24"/>
      <c r="AA179" s="29"/>
      <c r="AB179" s="23"/>
      <c r="AC179" s="14"/>
      <c r="AD179" s="12"/>
      <c r="AE179" s="12"/>
      <c r="AF179" s="11"/>
      <c r="AG179" s="49"/>
      <c r="AH179" s="49"/>
      <c r="AI179" s="50">
        <f t="shared" si="83"/>
        <v>0</v>
      </c>
      <c r="AJ179" s="70">
        <f t="shared" si="84"/>
        <v>0</v>
      </c>
    </row>
    <row r="180" spans="1:36" s="16" customFormat="1" ht="26.25" customHeight="1" x14ac:dyDescent="0.2">
      <c r="A180" s="5">
        <v>172</v>
      </c>
      <c r="B180" s="5" t="s">
        <v>217</v>
      </c>
      <c r="C180" s="5" t="s">
        <v>243</v>
      </c>
      <c r="D180" s="5" t="s">
        <v>244</v>
      </c>
      <c r="E180" s="5" t="s">
        <v>33</v>
      </c>
      <c r="F180" s="5" t="s">
        <v>34</v>
      </c>
      <c r="G180" s="5" t="s">
        <v>26</v>
      </c>
      <c r="H180" s="5"/>
      <c r="I180" s="5"/>
      <c r="J180" s="5"/>
      <c r="K180" s="5"/>
      <c r="L180" s="13"/>
      <c r="M180" s="5"/>
      <c r="N180" s="5"/>
      <c r="O180" s="5"/>
      <c r="P180" s="24"/>
      <c r="Q180" s="24"/>
      <c r="R180" s="24"/>
      <c r="S180" s="5"/>
      <c r="T180" s="5"/>
      <c r="U180" s="29"/>
      <c r="V180" s="23"/>
      <c r="W180" s="24"/>
      <c r="X180" s="29"/>
      <c r="Y180" s="35"/>
      <c r="Z180" s="57"/>
      <c r="AA180" s="55"/>
      <c r="AB180" s="23">
        <f t="shared" ref="AB180:AB181" si="109">Z180*AA180</f>
        <v>0</v>
      </c>
      <c r="AC180" s="14"/>
      <c r="AD180" s="5"/>
      <c r="AE180" s="5"/>
      <c r="AF180" s="11"/>
      <c r="AG180" s="49"/>
      <c r="AH180" s="49"/>
      <c r="AI180" s="50">
        <f t="shared" si="83"/>
        <v>0</v>
      </c>
      <c r="AJ180" s="70">
        <f t="shared" si="84"/>
        <v>0</v>
      </c>
    </row>
    <row r="181" spans="1:36" s="16" customFormat="1" ht="26.25" customHeight="1" x14ac:dyDescent="0.2">
      <c r="A181" s="5">
        <v>173</v>
      </c>
      <c r="B181" s="5" t="s">
        <v>217</v>
      </c>
      <c r="C181" s="5" t="s">
        <v>243</v>
      </c>
      <c r="D181" s="5" t="s">
        <v>244</v>
      </c>
      <c r="E181" s="5" t="s">
        <v>35</v>
      </c>
      <c r="F181" s="5" t="s">
        <v>36</v>
      </c>
      <c r="G181" s="5" t="s">
        <v>26</v>
      </c>
      <c r="H181" s="5"/>
      <c r="I181" s="5"/>
      <c r="J181" s="5"/>
      <c r="K181" s="5"/>
      <c r="L181" s="13"/>
      <c r="M181" s="5"/>
      <c r="N181" s="5"/>
      <c r="O181" s="5"/>
      <c r="P181" s="24"/>
      <c r="Q181" s="24"/>
      <c r="R181" s="24"/>
      <c r="S181" s="5"/>
      <c r="T181" s="5"/>
      <c r="U181" s="29"/>
      <c r="V181" s="23"/>
      <c r="W181" s="24"/>
      <c r="X181" s="29"/>
      <c r="Y181" s="35"/>
      <c r="Z181" s="57"/>
      <c r="AA181" s="55"/>
      <c r="AB181" s="23">
        <f t="shared" si="109"/>
        <v>0</v>
      </c>
      <c r="AC181" s="14"/>
      <c r="AD181" s="33"/>
      <c r="AE181" s="33"/>
      <c r="AF181" s="11"/>
      <c r="AG181" s="49"/>
      <c r="AH181" s="49"/>
      <c r="AI181" s="50">
        <f t="shared" si="83"/>
        <v>0</v>
      </c>
      <c r="AJ181" s="70">
        <f t="shared" si="84"/>
        <v>0</v>
      </c>
    </row>
    <row r="182" spans="1:36" s="16" customFormat="1" ht="26.25" customHeight="1" x14ac:dyDescent="0.2">
      <c r="A182" s="5">
        <v>174</v>
      </c>
      <c r="B182" s="5" t="s">
        <v>217</v>
      </c>
      <c r="C182" s="5" t="s">
        <v>247</v>
      </c>
      <c r="D182" s="5" t="s">
        <v>248</v>
      </c>
      <c r="E182" s="5" t="s">
        <v>31</v>
      </c>
      <c r="F182" s="5" t="s">
        <v>25</v>
      </c>
      <c r="G182" s="5" t="s">
        <v>26</v>
      </c>
      <c r="H182" s="5" t="s">
        <v>249</v>
      </c>
      <c r="I182" s="5" t="s">
        <v>40</v>
      </c>
      <c r="J182" s="5">
        <v>1</v>
      </c>
      <c r="K182" s="5">
        <v>3</v>
      </c>
      <c r="L182" s="13" t="s">
        <v>250</v>
      </c>
      <c r="M182" s="5">
        <v>1</v>
      </c>
      <c r="N182" s="5" t="s">
        <v>45</v>
      </c>
      <c r="O182" s="5">
        <v>3</v>
      </c>
      <c r="P182" s="54"/>
      <c r="Q182" s="54"/>
      <c r="R182" s="22">
        <f t="shared" ref="R182:R183" si="110">(O182*P182)+Q182</f>
        <v>0</v>
      </c>
      <c r="S182" s="5">
        <v>11</v>
      </c>
      <c r="T182" s="5" t="s">
        <v>30</v>
      </c>
      <c r="U182" s="55"/>
      <c r="V182" s="23">
        <f t="shared" ref="V182:V184" si="111">R182*S182*U182</f>
        <v>0</v>
      </c>
      <c r="W182" s="54"/>
      <c r="X182" s="55"/>
      <c r="Y182" s="23">
        <f>S182*W182*X182</f>
        <v>0</v>
      </c>
      <c r="Z182" s="24"/>
      <c r="AA182" s="29"/>
      <c r="AB182" s="29"/>
      <c r="AC182" s="14"/>
      <c r="AD182" s="7"/>
      <c r="AE182" s="7"/>
      <c r="AF182" s="11"/>
      <c r="AG182" s="49"/>
      <c r="AH182" s="49"/>
      <c r="AI182" s="50">
        <f t="shared" si="83"/>
        <v>0</v>
      </c>
      <c r="AJ182" s="70">
        <f t="shared" si="84"/>
        <v>0</v>
      </c>
    </row>
    <row r="183" spans="1:36" s="16" customFormat="1" ht="26.25" customHeight="1" x14ac:dyDescent="0.2">
      <c r="A183" s="5">
        <v>175</v>
      </c>
      <c r="B183" s="5" t="s">
        <v>217</v>
      </c>
      <c r="C183" s="5" t="s">
        <v>247</v>
      </c>
      <c r="D183" s="5" t="s">
        <v>248</v>
      </c>
      <c r="E183" s="5" t="s">
        <v>24</v>
      </c>
      <c r="F183" s="5" t="s">
        <v>25</v>
      </c>
      <c r="G183" s="5" t="s">
        <v>26</v>
      </c>
      <c r="H183" s="5" t="s">
        <v>249</v>
      </c>
      <c r="I183" s="5" t="s">
        <v>40</v>
      </c>
      <c r="J183" s="5">
        <v>1</v>
      </c>
      <c r="K183" s="5">
        <v>3</v>
      </c>
      <c r="L183" s="13" t="s">
        <v>250</v>
      </c>
      <c r="M183" s="5">
        <v>1</v>
      </c>
      <c r="N183" s="5" t="s">
        <v>45</v>
      </c>
      <c r="O183" s="5">
        <v>3</v>
      </c>
      <c r="P183" s="54"/>
      <c r="Q183" s="54"/>
      <c r="R183" s="22">
        <f t="shared" si="110"/>
        <v>0</v>
      </c>
      <c r="S183" s="5">
        <v>3</v>
      </c>
      <c r="T183" s="5" t="s">
        <v>30</v>
      </c>
      <c r="U183" s="55"/>
      <c r="V183" s="23">
        <f t="shared" si="111"/>
        <v>0</v>
      </c>
      <c r="W183" s="54"/>
      <c r="X183" s="55"/>
      <c r="Y183" s="23">
        <f>S183*W183*X183</f>
        <v>0</v>
      </c>
      <c r="Z183" s="24"/>
      <c r="AA183" s="29"/>
      <c r="AB183" s="23"/>
      <c r="AC183" s="14"/>
      <c r="AD183" s="5"/>
      <c r="AE183" s="5"/>
      <c r="AF183" s="11"/>
      <c r="AG183" s="49"/>
      <c r="AH183" s="49"/>
      <c r="AI183" s="50">
        <f t="shared" si="83"/>
        <v>0</v>
      </c>
      <c r="AJ183" s="70">
        <f t="shared" si="84"/>
        <v>0</v>
      </c>
    </row>
    <row r="184" spans="1:36" s="16" customFormat="1" ht="26.25" customHeight="1" x14ac:dyDescent="0.2">
      <c r="A184" s="5">
        <v>176</v>
      </c>
      <c r="B184" s="5" t="s">
        <v>217</v>
      </c>
      <c r="C184" s="5" t="s">
        <v>247</v>
      </c>
      <c r="D184" s="5" t="s">
        <v>248</v>
      </c>
      <c r="E184" s="5" t="s">
        <v>43</v>
      </c>
      <c r="F184" s="5" t="s">
        <v>44</v>
      </c>
      <c r="G184" s="5" t="s">
        <v>26</v>
      </c>
      <c r="H184" s="5" t="s">
        <v>58</v>
      </c>
      <c r="I184" s="5" t="s">
        <v>222</v>
      </c>
      <c r="J184" s="5">
        <v>1</v>
      </c>
      <c r="K184" s="5">
        <v>1</v>
      </c>
      <c r="L184" s="13" t="s">
        <v>223</v>
      </c>
      <c r="M184" s="5" t="s">
        <v>45</v>
      </c>
      <c r="N184" s="5" t="s">
        <v>45</v>
      </c>
      <c r="O184" s="5">
        <v>1</v>
      </c>
      <c r="P184" s="54"/>
      <c r="Q184" s="22"/>
      <c r="R184" s="22">
        <f>(O184*P184)</f>
        <v>0</v>
      </c>
      <c r="S184" s="5">
        <v>15</v>
      </c>
      <c r="T184" s="5" t="s">
        <v>46</v>
      </c>
      <c r="U184" s="55"/>
      <c r="V184" s="23">
        <f t="shared" si="111"/>
        <v>0</v>
      </c>
      <c r="W184" s="54"/>
      <c r="X184" s="55"/>
      <c r="Y184" s="23">
        <f>S184*W184*X184</f>
        <v>0</v>
      </c>
      <c r="Z184" s="24"/>
      <c r="AA184" s="29"/>
      <c r="AB184" s="23"/>
      <c r="AC184" s="14"/>
      <c r="AD184" s="5"/>
      <c r="AE184" s="5"/>
      <c r="AF184" s="11"/>
      <c r="AG184" s="49"/>
      <c r="AH184" s="49"/>
      <c r="AI184" s="50">
        <f t="shared" si="83"/>
        <v>0</v>
      </c>
      <c r="AJ184" s="70">
        <f t="shared" si="84"/>
        <v>0</v>
      </c>
    </row>
    <row r="185" spans="1:36" s="16" customFormat="1" ht="26.25" customHeight="1" x14ac:dyDescent="0.2">
      <c r="A185" s="5">
        <v>177</v>
      </c>
      <c r="B185" s="5" t="s">
        <v>217</v>
      </c>
      <c r="C185" s="5" t="s">
        <v>247</v>
      </c>
      <c r="D185" s="5" t="s">
        <v>248</v>
      </c>
      <c r="E185" s="5" t="s">
        <v>33</v>
      </c>
      <c r="F185" s="5" t="s">
        <v>34</v>
      </c>
      <c r="G185" s="5" t="s">
        <v>26</v>
      </c>
      <c r="H185" s="5"/>
      <c r="I185" s="5"/>
      <c r="J185" s="5"/>
      <c r="K185" s="5"/>
      <c r="L185" s="13"/>
      <c r="M185" s="5"/>
      <c r="N185" s="5"/>
      <c r="O185" s="5"/>
      <c r="P185" s="24"/>
      <c r="Q185" s="24"/>
      <c r="R185" s="24"/>
      <c r="S185" s="5"/>
      <c r="T185" s="5"/>
      <c r="U185" s="29"/>
      <c r="V185" s="23"/>
      <c r="W185" s="24"/>
      <c r="X185" s="29"/>
      <c r="Y185" s="35"/>
      <c r="Z185" s="57"/>
      <c r="AA185" s="55"/>
      <c r="AB185" s="23">
        <f t="shared" ref="AB185:AB186" si="112">Z185*AA185</f>
        <v>0</v>
      </c>
      <c r="AC185" s="14"/>
      <c r="AD185" s="5"/>
      <c r="AE185" s="5"/>
      <c r="AF185" s="11"/>
      <c r="AG185" s="49"/>
      <c r="AH185" s="49"/>
      <c r="AI185" s="50">
        <f t="shared" si="83"/>
        <v>0</v>
      </c>
      <c r="AJ185" s="70">
        <f t="shared" si="84"/>
        <v>0</v>
      </c>
    </row>
    <row r="186" spans="1:36" s="16" customFormat="1" ht="26.25" customHeight="1" x14ac:dyDescent="0.2">
      <c r="A186" s="5">
        <v>178</v>
      </c>
      <c r="B186" s="5" t="s">
        <v>217</v>
      </c>
      <c r="C186" s="5" t="s">
        <v>247</v>
      </c>
      <c r="D186" s="5" t="s">
        <v>248</v>
      </c>
      <c r="E186" s="5" t="s">
        <v>35</v>
      </c>
      <c r="F186" s="5" t="s">
        <v>36</v>
      </c>
      <c r="G186" s="5" t="s">
        <v>26</v>
      </c>
      <c r="H186" s="5"/>
      <c r="I186" s="5"/>
      <c r="J186" s="5"/>
      <c r="K186" s="5"/>
      <c r="L186" s="13"/>
      <c r="M186" s="5"/>
      <c r="N186" s="5"/>
      <c r="O186" s="5"/>
      <c r="P186" s="24"/>
      <c r="Q186" s="24"/>
      <c r="R186" s="24"/>
      <c r="S186" s="5"/>
      <c r="T186" s="5"/>
      <c r="U186" s="29"/>
      <c r="V186" s="23"/>
      <c r="W186" s="24"/>
      <c r="X186" s="29"/>
      <c r="Y186" s="35"/>
      <c r="Z186" s="57"/>
      <c r="AA186" s="55"/>
      <c r="AB186" s="23">
        <f t="shared" si="112"/>
        <v>0</v>
      </c>
      <c r="AC186" s="14"/>
      <c r="AD186" s="33"/>
      <c r="AE186" s="33"/>
      <c r="AF186" s="11"/>
      <c r="AG186" s="49"/>
      <c r="AH186" s="49"/>
      <c r="AI186" s="50">
        <f t="shared" si="83"/>
        <v>0</v>
      </c>
      <c r="AJ186" s="70">
        <f t="shared" si="84"/>
        <v>0</v>
      </c>
    </row>
    <row r="187" spans="1:36" s="16" customFormat="1" ht="26.25" customHeight="1" x14ac:dyDescent="0.2">
      <c r="A187" s="5">
        <v>179</v>
      </c>
      <c r="B187" s="5" t="s">
        <v>217</v>
      </c>
      <c r="C187" s="5" t="s">
        <v>251</v>
      </c>
      <c r="D187" s="5" t="s">
        <v>252</v>
      </c>
      <c r="E187" s="5" t="s">
        <v>31</v>
      </c>
      <c r="F187" s="5" t="s">
        <v>25</v>
      </c>
      <c r="G187" s="5" t="s">
        <v>26</v>
      </c>
      <c r="H187" s="5" t="s">
        <v>249</v>
      </c>
      <c r="I187" s="5" t="s">
        <v>40</v>
      </c>
      <c r="J187" s="5">
        <v>1</v>
      </c>
      <c r="K187" s="5">
        <v>3</v>
      </c>
      <c r="L187" s="13" t="s">
        <v>253</v>
      </c>
      <c r="M187" s="5">
        <v>1</v>
      </c>
      <c r="N187" s="5" t="s">
        <v>45</v>
      </c>
      <c r="O187" s="5">
        <v>3</v>
      </c>
      <c r="P187" s="54"/>
      <c r="Q187" s="54"/>
      <c r="R187" s="22">
        <f t="shared" ref="R187:R188" si="113">(O187*P187)+Q187</f>
        <v>0</v>
      </c>
      <c r="S187" s="5">
        <v>1</v>
      </c>
      <c r="T187" s="5" t="s">
        <v>30</v>
      </c>
      <c r="U187" s="55"/>
      <c r="V187" s="23">
        <f t="shared" ref="V187:V189" si="114">R187*S187*U187</f>
        <v>0</v>
      </c>
      <c r="W187" s="54"/>
      <c r="X187" s="55"/>
      <c r="Y187" s="23">
        <f>S187*W187*X187</f>
        <v>0</v>
      </c>
      <c r="Z187" s="24"/>
      <c r="AA187" s="29"/>
      <c r="AB187" s="29"/>
      <c r="AC187" s="14"/>
      <c r="AD187" s="7"/>
      <c r="AE187" s="7"/>
      <c r="AF187" s="11"/>
      <c r="AG187" s="49"/>
      <c r="AH187" s="49"/>
      <c r="AI187" s="50">
        <f t="shared" si="83"/>
        <v>0</v>
      </c>
      <c r="AJ187" s="70">
        <f t="shared" si="84"/>
        <v>0</v>
      </c>
    </row>
    <row r="188" spans="1:36" s="16" customFormat="1" ht="26.25" customHeight="1" x14ac:dyDescent="0.2">
      <c r="A188" s="5">
        <v>180</v>
      </c>
      <c r="B188" s="5" t="s">
        <v>217</v>
      </c>
      <c r="C188" s="5" t="s">
        <v>251</v>
      </c>
      <c r="D188" s="5" t="s">
        <v>252</v>
      </c>
      <c r="E188" s="5" t="s">
        <v>24</v>
      </c>
      <c r="F188" s="5" t="s">
        <v>25</v>
      </c>
      <c r="G188" s="5" t="s">
        <v>26</v>
      </c>
      <c r="H188" s="5" t="s">
        <v>249</v>
      </c>
      <c r="I188" s="5" t="s">
        <v>40</v>
      </c>
      <c r="J188" s="5">
        <v>1</v>
      </c>
      <c r="K188" s="5">
        <v>3</v>
      </c>
      <c r="L188" s="13" t="s">
        <v>253</v>
      </c>
      <c r="M188" s="5">
        <v>1</v>
      </c>
      <c r="N188" s="5" t="s">
        <v>45</v>
      </c>
      <c r="O188" s="5">
        <v>3</v>
      </c>
      <c r="P188" s="54"/>
      <c r="Q188" s="54"/>
      <c r="R188" s="22">
        <f t="shared" si="113"/>
        <v>0</v>
      </c>
      <c r="S188" s="5">
        <v>15</v>
      </c>
      <c r="T188" s="5" t="s">
        <v>30</v>
      </c>
      <c r="U188" s="55"/>
      <c r="V188" s="23">
        <f t="shared" si="114"/>
        <v>0</v>
      </c>
      <c r="W188" s="54"/>
      <c r="X188" s="55"/>
      <c r="Y188" s="23">
        <f>S188*W188*X188</f>
        <v>0</v>
      </c>
      <c r="Z188" s="24"/>
      <c r="AA188" s="29"/>
      <c r="AB188" s="23"/>
      <c r="AC188" s="14"/>
      <c r="AD188" s="5"/>
      <c r="AE188" s="5"/>
      <c r="AF188" s="11"/>
      <c r="AG188" s="49"/>
      <c r="AH188" s="49"/>
      <c r="AI188" s="50">
        <f t="shared" si="83"/>
        <v>0</v>
      </c>
      <c r="AJ188" s="70">
        <f t="shared" si="84"/>
        <v>0</v>
      </c>
    </row>
    <row r="189" spans="1:36" s="16" customFormat="1" ht="26.25" customHeight="1" x14ac:dyDescent="0.2">
      <c r="A189" s="5">
        <v>181</v>
      </c>
      <c r="B189" s="5" t="s">
        <v>217</v>
      </c>
      <c r="C189" s="5" t="s">
        <v>251</v>
      </c>
      <c r="D189" s="5" t="s">
        <v>252</v>
      </c>
      <c r="E189" s="5" t="s">
        <v>43</v>
      </c>
      <c r="F189" s="5" t="s">
        <v>44</v>
      </c>
      <c r="G189" s="5" t="s">
        <v>26</v>
      </c>
      <c r="H189" s="5" t="s">
        <v>58</v>
      </c>
      <c r="I189" s="5" t="s">
        <v>222</v>
      </c>
      <c r="J189" s="5">
        <v>1</v>
      </c>
      <c r="K189" s="5">
        <v>1</v>
      </c>
      <c r="L189" s="13" t="s">
        <v>223</v>
      </c>
      <c r="M189" s="5" t="s">
        <v>45</v>
      </c>
      <c r="N189" s="5" t="s">
        <v>45</v>
      </c>
      <c r="O189" s="5">
        <v>1</v>
      </c>
      <c r="P189" s="54"/>
      <c r="Q189" s="22"/>
      <c r="R189" s="22">
        <f>(O189*P189)</f>
        <v>0</v>
      </c>
      <c r="S189" s="5">
        <v>1</v>
      </c>
      <c r="T189" s="5" t="s">
        <v>46</v>
      </c>
      <c r="U189" s="55"/>
      <c r="V189" s="23">
        <f t="shared" si="114"/>
        <v>0</v>
      </c>
      <c r="W189" s="54"/>
      <c r="X189" s="55"/>
      <c r="Y189" s="23">
        <f>S189*W189*X189</f>
        <v>0</v>
      </c>
      <c r="Z189" s="24"/>
      <c r="AA189" s="29"/>
      <c r="AB189" s="23"/>
      <c r="AC189" s="14"/>
      <c r="AD189" s="5"/>
      <c r="AE189" s="5"/>
      <c r="AF189" s="11"/>
      <c r="AG189" s="49"/>
      <c r="AH189" s="49"/>
      <c r="AI189" s="50">
        <f t="shared" si="83"/>
        <v>0</v>
      </c>
      <c r="AJ189" s="70">
        <f t="shared" si="84"/>
        <v>0</v>
      </c>
    </row>
    <row r="190" spans="1:36" s="16" customFormat="1" ht="26.25" customHeight="1" x14ac:dyDescent="0.2">
      <c r="A190" s="5">
        <v>182</v>
      </c>
      <c r="B190" s="5" t="s">
        <v>217</v>
      </c>
      <c r="C190" s="5" t="s">
        <v>251</v>
      </c>
      <c r="D190" s="5" t="s">
        <v>252</v>
      </c>
      <c r="E190" s="5" t="s">
        <v>33</v>
      </c>
      <c r="F190" s="5" t="s">
        <v>34</v>
      </c>
      <c r="G190" s="5" t="s">
        <v>26</v>
      </c>
      <c r="H190" s="5"/>
      <c r="I190" s="5"/>
      <c r="J190" s="5"/>
      <c r="K190" s="5"/>
      <c r="L190" s="13"/>
      <c r="M190" s="5"/>
      <c r="N190" s="5"/>
      <c r="O190" s="5"/>
      <c r="P190" s="24"/>
      <c r="Q190" s="24"/>
      <c r="R190" s="24"/>
      <c r="S190" s="5"/>
      <c r="T190" s="5"/>
      <c r="U190" s="29"/>
      <c r="V190" s="23"/>
      <c r="W190" s="24"/>
      <c r="X190" s="29"/>
      <c r="Y190" s="35"/>
      <c r="Z190" s="57"/>
      <c r="AA190" s="55"/>
      <c r="AB190" s="23">
        <f t="shared" ref="AB190:AB191" si="115">Z190*AA190</f>
        <v>0</v>
      </c>
      <c r="AC190" s="14"/>
      <c r="AD190" s="5"/>
      <c r="AE190" s="5"/>
      <c r="AF190" s="11"/>
      <c r="AG190" s="49"/>
      <c r="AH190" s="49"/>
      <c r="AI190" s="50">
        <f t="shared" si="83"/>
        <v>0</v>
      </c>
      <c r="AJ190" s="70">
        <f t="shared" si="84"/>
        <v>0</v>
      </c>
    </row>
    <row r="191" spans="1:36" s="16" customFormat="1" ht="26.25" customHeight="1" x14ac:dyDescent="0.2">
      <c r="A191" s="5">
        <v>183</v>
      </c>
      <c r="B191" s="5" t="s">
        <v>217</v>
      </c>
      <c r="C191" s="5" t="s">
        <v>251</v>
      </c>
      <c r="D191" s="5" t="s">
        <v>252</v>
      </c>
      <c r="E191" s="5" t="s">
        <v>35</v>
      </c>
      <c r="F191" s="5" t="s">
        <v>36</v>
      </c>
      <c r="G191" s="5" t="s">
        <v>26</v>
      </c>
      <c r="H191" s="5"/>
      <c r="I191" s="5"/>
      <c r="J191" s="5"/>
      <c r="K191" s="5"/>
      <c r="L191" s="13"/>
      <c r="M191" s="5"/>
      <c r="N191" s="5"/>
      <c r="O191" s="5"/>
      <c r="P191" s="24"/>
      <c r="Q191" s="24"/>
      <c r="R191" s="24"/>
      <c r="S191" s="5"/>
      <c r="T191" s="5"/>
      <c r="U191" s="29"/>
      <c r="V191" s="23"/>
      <c r="W191" s="24"/>
      <c r="X191" s="29"/>
      <c r="Y191" s="35"/>
      <c r="Z191" s="57"/>
      <c r="AA191" s="55"/>
      <c r="AB191" s="23">
        <f t="shared" si="115"/>
        <v>0</v>
      </c>
      <c r="AC191" s="14"/>
      <c r="AD191" s="33"/>
      <c r="AE191" s="33"/>
      <c r="AF191" s="11"/>
      <c r="AG191" s="49"/>
      <c r="AH191" s="49"/>
      <c r="AI191" s="50">
        <f t="shared" si="83"/>
        <v>0</v>
      </c>
      <c r="AJ191" s="70">
        <f t="shared" si="84"/>
        <v>0</v>
      </c>
    </row>
    <row r="192" spans="1:36" s="16" customFormat="1" ht="26.25" customHeight="1" x14ac:dyDescent="0.2">
      <c r="A192" s="5">
        <v>184</v>
      </c>
      <c r="B192" s="5" t="s">
        <v>217</v>
      </c>
      <c r="C192" s="5" t="s">
        <v>254</v>
      </c>
      <c r="D192" s="5" t="s">
        <v>255</v>
      </c>
      <c r="E192" s="5" t="s">
        <v>31</v>
      </c>
      <c r="F192" s="5" t="s">
        <v>25</v>
      </c>
      <c r="G192" s="5" t="s">
        <v>26</v>
      </c>
      <c r="H192" s="5" t="s">
        <v>256</v>
      </c>
      <c r="I192" s="5" t="s">
        <v>40</v>
      </c>
      <c r="J192" s="5">
        <v>1</v>
      </c>
      <c r="K192" s="5">
        <v>3</v>
      </c>
      <c r="L192" s="13" t="s">
        <v>257</v>
      </c>
      <c r="M192" s="5">
        <v>1</v>
      </c>
      <c r="N192" s="5" t="s">
        <v>45</v>
      </c>
      <c r="O192" s="5">
        <v>3</v>
      </c>
      <c r="P192" s="54"/>
      <c r="Q192" s="54"/>
      <c r="R192" s="22">
        <f t="shared" ref="R192:R193" si="116">(O192*P192)+Q192</f>
        <v>0</v>
      </c>
      <c r="S192" s="5">
        <v>1</v>
      </c>
      <c r="T192" s="5" t="s">
        <v>30</v>
      </c>
      <c r="U192" s="55"/>
      <c r="V192" s="23">
        <f t="shared" ref="V192:V193" si="117">R192*S192*U192</f>
        <v>0</v>
      </c>
      <c r="W192" s="54"/>
      <c r="X192" s="55"/>
      <c r="Y192" s="23">
        <f>S192*W192*X192</f>
        <v>0</v>
      </c>
      <c r="Z192" s="24"/>
      <c r="AA192" s="29"/>
      <c r="AB192" s="29"/>
      <c r="AC192" s="14"/>
      <c r="AD192" s="7"/>
      <c r="AE192" s="7"/>
      <c r="AF192" s="11"/>
      <c r="AG192" s="49"/>
      <c r="AH192" s="49"/>
      <c r="AI192" s="50">
        <f t="shared" si="83"/>
        <v>0</v>
      </c>
      <c r="AJ192" s="70">
        <f t="shared" si="84"/>
        <v>0</v>
      </c>
    </row>
    <row r="193" spans="1:36" s="16" customFormat="1" ht="26.25" customHeight="1" x14ac:dyDescent="0.2">
      <c r="A193" s="5">
        <v>185</v>
      </c>
      <c r="B193" s="5" t="s">
        <v>217</v>
      </c>
      <c r="C193" s="5" t="s">
        <v>254</v>
      </c>
      <c r="D193" s="5" t="s">
        <v>255</v>
      </c>
      <c r="E193" s="5" t="s">
        <v>24</v>
      </c>
      <c r="F193" s="5" t="s">
        <v>25</v>
      </c>
      <c r="G193" s="5" t="s">
        <v>26</v>
      </c>
      <c r="H193" s="5" t="s">
        <v>256</v>
      </c>
      <c r="I193" s="5" t="s">
        <v>40</v>
      </c>
      <c r="J193" s="5">
        <v>1</v>
      </c>
      <c r="K193" s="5">
        <v>3</v>
      </c>
      <c r="L193" s="13" t="s">
        <v>257</v>
      </c>
      <c r="M193" s="5">
        <v>1</v>
      </c>
      <c r="N193" s="5" t="s">
        <v>45</v>
      </c>
      <c r="O193" s="5">
        <v>3</v>
      </c>
      <c r="P193" s="54"/>
      <c r="Q193" s="54"/>
      <c r="R193" s="22">
        <f t="shared" si="116"/>
        <v>0</v>
      </c>
      <c r="S193" s="5">
        <v>4</v>
      </c>
      <c r="T193" s="5" t="s">
        <v>30</v>
      </c>
      <c r="U193" s="55"/>
      <c r="V193" s="23">
        <f t="shared" si="117"/>
        <v>0</v>
      </c>
      <c r="W193" s="54"/>
      <c r="X193" s="55"/>
      <c r="Y193" s="23">
        <f>S193*W193*X193</f>
        <v>0</v>
      </c>
      <c r="Z193" s="24"/>
      <c r="AA193" s="29"/>
      <c r="AB193" s="23"/>
      <c r="AC193" s="14"/>
      <c r="AD193" s="5"/>
      <c r="AE193" s="5"/>
      <c r="AF193" s="11"/>
      <c r="AG193" s="49"/>
      <c r="AH193" s="49"/>
      <c r="AI193" s="50">
        <f t="shared" si="83"/>
        <v>0</v>
      </c>
      <c r="AJ193" s="70">
        <f t="shared" si="84"/>
        <v>0</v>
      </c>
    </row>
    <row r="194" spans="1:36" s="16" customFormat="1" ht="26.25" customHeight="1" x14ac:dyDescent="0.2">
      <c r="A194" s="5">
        <v>186</v>
      </c>
      <c r="B194" s="5" t="s">
        <v>217</v>
      </c>
      <c r="C194" s="5" t="s">
        <v>254</v>
      </c>
      <c r="D194" s="5" t="s">
        <v>255</v>
      </c>
      <c r="E194" s="5" t="s">
        <v>33</v>
      </c>
      <c r="F194" s="5" t="s">
        <v>34</v>
      </c>
      <c r="G194" s="5" t="s">
        <v>26</v>
      </c>
      <c r="H194" s="5"/>
      <c r="I194" s="5"/>
      <c r="J194" s="5"/>
      <c r="K194" s="5"/>
      <c r="L194" s="13"/>
      <c r="M194" s="5"/>
      <c r="N194" s="5"/>
      <c r="O194" s="5"/>
      <c r="P194" s="24"/>
      <c r="Q194" s="24"/>
      <c r="R194" s="24"/>
      <c r="S194" s="5"/>
      <c r="T194" s="5"/>
      <c r="U194" s="29"/>
      <c r="V194" s="23"/>
      <c r="W194" s="24"/>
      <c r="X194" s="29"/>
      <c r="Y194" s="35"/>
      <c r="Z194" s="57"/>
      <c r="AA194" s="55"/>
      <c r="AB194" s="23">
        <f t="shared" ref="AB194:AB195" si="118">Z194*AA194</f>
        <v>0</v>
      </c>
      <c r="AC194" s="14"/>
      <c r="AD194" s="5"/>
      <c r="AE194" s="5"/>
      <c r="AF194" s="11"/>
      <c r="AG194" s="49"/>
      <c r="AH194" s="49"/>
      <c r="AI194" s="50">
        <f t="shared" si="83"/>
        <v>0</v>
      </c>
      <c r="AJ194" s="70">
        <f t="shared" si="84"/>
        <v>0</v>
      </c>
    </row>
    <row r="195" spans="1:36" s="16" customFormat="1" ht="26.25" customHeight="1" x14ac:dyDescent="0.2">
      <c r="A195" s="5">
        <v>187</v>
      </c>
      <c r="B195" s="5" t="s">
        <v>217</v>
      </c>
      <c r="C195" s="5" t="s">
        <v>254</v>
      </c>
      <c r="D195" s="5" t="s">
        <v>255</v>
      </c>
      <c r="E195" s="5" t="s">
        <v>35</v>
      </c>
      <c r="F195" s="5" t="s">
        <v>36</v>
      </c>
      <c r="G195" s="5" t="s">
        <v>26</v>
      </c>
      <c r="H195" s="5"/>
      <c r="I195" s="5"/>
      <c r="J195" s="5"/>
      <c r="K195" s="5"/>
      <c r="L195" s="13"/>
      <c r="M195" s="5"/>
      <c r="N195" s="5"/>
      <c r="O195" s="5"/>
      <c r="P195" s="24"/>
      <c r="Q195" s="24"/>
      <c r="R195" s="24"/>
      <c r="S195" s="5"/>
      <c r="T195" s="5"/>
      <c r="U195" s="29"/>
      <c r="V195" s="23"/>
      <c r="W195" s="24"/>
      <c r="X195" s="29"/>
      <c r="Y195" s="35"/>
      <c r="Z195" s="57"/>
      <c r="AA195" s="55"/>
      <c r="AB195" s="23">
        <f t="shared" si="118"/>
        <v>0</v>
      </c>
      <c r="AC195" s="14"/>
      <c r="AD195" s="33"/>
      <c r="AE195" s="33"/>
      <c r="AF195" s="11"/>
      <c r="AG195" s="49"/>
      <c r="AH195" s="49"/>
      <c r="AI195" s="50">
        <f t="shared" si="83"/>
        <v>0</v>
      </c>
      <c r="AJ195" s="70">
        <f t="shared" si="84"/>
        <v>0</v>
      </c>
    </row>
    <row r="196" spans="1:36" s="16" customFormat="1" ht="26.25" customHeight="1" x14ac:dyDescent="0.2">
      <c r="A196" s="5">
        <v>188</v>
      </c>
      <c r="B196" s="5" t="s">
        <v>217</v>
      </c>
      <c r="C196" s="5" t="s">
        <v>258</v>
      </c>
      <c r="D196" s="5" t="s">
        <v>259</v>
      </c>
      <c r="E196" s="5" t="s">
        <v>31</v>
      </c>
      <c r="F196" s="5" t="s">
        <v>25</v>
      </c>
      <c r="G196" s="5" t="s">
        <v>26</v>
      </c>
      <c r="H196" s="5" t="s">
        <v>249</v>
      </c>
      <c r="I196" s="5" t="s">
        <v>40</v>
      </c>
      <c r="J196" s="5">
        <v>1</v>
      </c>
      <c r="K196" s="5">
        <v>3</v>
      </c>
      <c r="L196" s="13" t="s">
        <v>260</v>
      </c>
      <c r="M196" s="5">
        <v>1</v>
      </c>
      <c r="N196" s="5" t="s">
        <v>45</v>
      </c>
      <c r="O196" s="5">
        <v>3</v>
      </c>
      <c r="P196" s="54"/>
      <c r="Q196" s="54"/>
      <c r="R196" s="22">
        <f t="shared" ref="R196:R197" si="119">(O196*P196)+Q196</f>
        <v>0</v>
      </c>
      <c r="S196" s="5">
        <v>5</v>
      </c>
      <c r="T196" s="5" t="s">
        <v>30</v>
      </c>
      <c r="U196" s="55"/>
      <c r="V196" s="23">
        <f t="shared" ref="V196:V198" si="120">R196*S196*U196</f>
        <v>0</v>
      </c>
      <c r="W196" s="54"/>
      <c r="X196" s="55"/>
      <c r="Y196" s="23">
        <f>S196*W196*X196</f>
        <v>0</v>
      </c>
      <c r="Z196" s="24"/>
      <c r="AA196" s="29"/>
      <c r="AB196" s="29"/>
      <c r="AC196" s="14"/>
      <c r="AD196" s="7"/>
      <c r="AE196" s="7"/>
      <c r="AF196" s="11"/>
      <c r="AG196" s="49"/>
      <c r="AH196" s="49"/>
      <c r="AI196" s="50">
        <f t="shared" si="83"/>
        <v>0</v>
      </c>
      <c r="AJ196" s="70">
        <f t="shared" si="84"/>
        <v>0</v>
      </c>
    </row>
    <row r="197" spans="1:36" s="16" customFormat="1" ht="26.25" customHeight="1" x14ac:dyDescent="0.2">
      <c r="A197" s="5">
        <v>189</v>
      </c>
      <c r="B197" s="5" t="s">
        <v>217</v>
      </c>
      <c r="C197" s="5" t="s">
        <v>258</v>
      </c>
      <c r="D197" s="5" t="s">
        <v>259</v>
      </c>
      <c r="E197" s="5" t="s">
        <v>24</v>
      </c>
      <c r="F197" s="5" t="s">
        <v>25</v>
      </c>
      <c r="G197" s="5" t="s">
        <v>26</v>
      </c>
      <c r="H197" s="5" t="s">
        <v>249</v>
      </c>
      <c r="I197" s="5" t="s">
        <v>40</v>
      </c>
      <c r="J197" s="5">
        <v>1</v>
      </c>
      <c r="K197" s="5">
        <v>3</v>
      </c>
      <c r="L197" s="13" t="s">
        <v>260</v>
      </c>
      <c r="M197" s="5">
        <v>1</v>
      </c>
      <c r="N197" s="5" t="s">
        <v>45</v>
      </c>
      <c r="O197" s="5">
        <v>3</v>
      </c>
      <c r="P197" s="54"/>
      <c r="Q197" s="54"/>
      <c r="R197" s="22">
        <f t="shared" si="119"/>
        <v>0</v>
      </c>
      <c r="S197" s="5">
        <v>121</v>
      </c>
      <c r="T197" s="5" t="s">
        <v>30</v>
      </c>
      <c r="U197" s="55"/>
      <c r="V197" s="23">
        <f t="shared" si="120"/>
        <v>0</v>
      </c>
      <c r="W197" s="54"/>
      <c r="X197" s="55"/>
      <c r="Y197" s="23">
        <f>S197*W197*X197</f>
        <v>0</v>
      </c>
      <c r="Z197" s="24"/>
      <c r="AA197" s="29"/>
      <c r="AB197" s="23"/>
      <c r="AC197" s="14"/>
      <c r="AD197" s="12"/>
      <c r="AE197" s="12"/>
      <c r="AF197" s="11"/>
      <c r="AG197" s="49"/>
      <c r="AH197" s="49"/>
      <c r="AI197" s="50">
        <f t="shared" si="83"/>
        <v>0</v>
      </c>
      <c r="AJ197" s="70">
        <f t="shared" si="84"/>
        <v>0</v>
      </c>
    </row>
    <row r="198" spans="1:36" s="16" customFormat="1" ht="26.25" customHeight="1" x14ac:dyDescent="0.2">
      <c r="A198" s="5">
        <v>190</v>
      </c>
      <c r="B198" s="5" t="s">
        <v>217</v>
      </c>
      <c r="C198" s="5" t="s">
        <v>258</v>
      </c>
      <c r="D198" s="5" t="s">
        <v>259</v>
      </c>
      <c r="E198" s="5" t="s">
        <v>43</v>
      </c>
      <c r="F198" s="5" t="s">
        <v>44</v>
      </c>
      <c r="G198" s="5" t="s">
        <v>26</v>
      </c>
      <c r="H198" s="5" t="s">
        <v>58</v>
      </c>
      <c r="I198" s="5" t="s">
        <v>222</v>
      </c>
      <c r="J198" s="5">
        <v>1</v>
      </c>
      <c r="K198" s="5">
        <v>1</v>
      </c>
      <c r="L198" s="13" t="s">
        <v>223</v>
      </c>
      <c r="M198" s="5" t="s">
        <v>45</v>
      </c>
      <c r="N198" s="5" t="s">
        <v>45</v>
      </c>
      <c r="O198" s="5">
        <v>1</v>
      </c>
      <c r="P198" s="54"/>
      <c r="Q198" s="22"/>
      <c r="R198" s="22">
        <f>(O198*P198)</f>
        <v>0</v>
      </c>
      <c r="S198" s="5">
        <v>1</v>
      </c>
      <c r="T198" s="5" t="s">
        <v>46</v>
      </c>
      <c r="U198" s="55"/>
      <c r="V198" s="23">
        <f t="shared" si="120"/>
        <v>0</v>
      </c>
      <c r="W198" s="54"/>
      <c r="X198" s="55"/>
      <c r="Y198" s="23">
        <f>S198*W198*X198</f>
        <v>0</v>
      </c>
      <c r="Z198" s="24"/>
      <c r="AA198" s="29"/>
      <c r="AB198" s="23"/>
      <c r="AC198" s="14"/>
      <c r="AD198" s="12"/>
      <c r="AE198" s="12"/>
      <c r="AF198" s="11"/>
      <c r="AG198" s="49"/>
      <c r="AH198" s="49"/>
      <c r="AI198" s="50">
        <f t="shared" si="83"/>
        <v>0</v>
      </c>
      <c r="AJ198" s="70">
        <f t="shared" si="84"/>
        <v>0</v>
      </c>
    </row>
    <row r="199" spans="1:36" s="16" customFormat="1" ht="26.25" customHeight="1" x14ac:dyDescent="0.2">
      <c r="A199" s="5">
        <v>191</v>
      </c>
      <c r="B199" s="5" t="s">
        <v>217</v>
      </c>
      <c r="C199" s="5" t="s">
        <v>258</v>
      </c>
      <c r="D199" s="5" t="s">
        <v>259</v>
      </c>
      <c r="E199" s="5" t="s">
        <v>33</v>
      </c>
      <c r="F199" s="5" t="s">
        <v>34</v>
      </c>
      <c r="G199" s="5" t="s">
        <v>26</v>
      </c>
      <c r="H199" s="5"/>
      <c r="I199" s="5"/>
      <c r="J199" s="5"/>
      <c r="K199" s="5"/>
      <c r="L199" s="13"/>
      <c r="M199" s="5"/>
      <c r="N199" s="5"/>
      <c r="O199" s="5"/>
      <c r="P199" s="24"/>
      <c r="Q199" s="24"/>
      <c r="R199" s="24"/>
      <c r="S199" s="5"/>
      <c r="T199" s="5"/>
      <c r="U199" s="29"/>
      <c r="V199" s="23"/>
      <c r="W199" s="24"/>
      <c r="X199" s="29"/>
      <c r="Y199" s="35"/>
      <c r="Z199" s="57"/>
      <c r="AA199" s="55"/>
      <c r="AB199" s="23">
        <f t="shared" ref="AB199:AB200" si="121">Z199*AA199</f>
        <v>0</v>
      </c>
      <c r="AC199" s="14"/>
      <c r="AD199" s="5"/>
      <c r="AE199" s="5"/>
      <c r="AF199" s="11"/>
      <c r="AG199" s="49"/>
      <c r="AH199" s="49"/>
      <c r="AI199" s="50">
        <f t="shared" si="83"/>
        <v>0</v>
      </c>
      <c r="AJ199" s="70">
        <f t="shared" si="84"/>
        <v>0</v>
      </c>
    </row>
    <row r="200" spans="1:36" s="16" customFormat="1" ht="26.25" customHeight="1" x14ac:dyDescent="0.2">
      <c r="A200" s="5">
        <v>192</v>
      </c>
      <c r="B200" s="5" t="s">
        <v>217</v>
      </c>
      <c r="C200" s="5" t="s">
        <v>258</v>
      </c>
      <c r="D200" s="5" t="s">
        <v>259</v>
      </c>
      <c r="E200" s="5" t="s">
        <v>35</v>
      </c>
      <c r="F200" s="5" t="s">
        <v>36</v>
      </c>
      <c r="G200" s="5" t="s">
        <v>26</v>
      </c>
      <c r="H200" s="5"/>
      <c r="I200" s="5"/>
      <c r="J200" s="5"/>
      <c r="K200" s="5"/>
      <c r="L200" s="13"/>
      <c r="M200" s="5"/>
      <c r="N200" s="5"/>
      <c r="O200" s="5"/>
      <c r="P200" s="24"/>
      <c r="Q200" s="24"/>
      <c r="R200" s="24"/>
      <c r="S200" s="5"/>
      <c r="T200" s="5"/>
      <c r="U200" s="29"/>
      <c r="V200" s="23"/>
      <c r="W200" s="24"/>
      <c r="X200" s="29"/>
      <c r="Y200" s="35"/>
      <c r="Z200" s="57"/>
      <c r="AA200" s="55"/>
      <c r="AB200" s="23">
        <f t="shared" si="121"/>
        <v>0</v>
      </c>
      <c r="AC200" s="14"/>
      <c r="AD200" s="33"/>
      <c r="AE200" s="33"/>
      <c r="AF200" s="11"/>
      <c r="AG200" s="49"/>
      <c r="AH200" s="49"/>
      <c r="AI200" s="50">
        <f t="shared" si="83"/>
        <v>0</v>
      </c>
      <c r="AJ200" s="70">
        <f t="shared" si="84"/>
        <v>0</v>
      </c>
    </row>
    <row r="201" spans="1:36" s="16" customFormat="1" ht="26.25" customHeight="1" x14ac:dyDescent="0.2">
      <c r="A201" s="5">
        <v>193</v>
      </c>
      <c r="B201" s="5" t="s">
        <v>261</v>
      </c>
      <c r="C201" s="5" t="s">
        <v>262</v>
      </c>
      <c r="D201" s="5" t="s">
        <v>263</v>
      </c>
      <c r="E201" s="5" t="s">
        <v>31</v>
      </c>
      <c r="F201" s="5" t="s">
        <v>25</v>
      </c>
      <c r="G201" s="5" t="s">
        <v>26</v>
      </c>
      <c r="H201" s="5" t="s">
        <v>264</v>
      </c>
      <c r="I201" s="5" t="s">
        <v>40</v>
      </c>
      <c r="J201" s="5">
        <v>1</v>
      </c>
      <c r="K201" s="5">
        <v>10</v>
      </c>
      <c r="L201" s="13" t="s">
        <v>265</v>
      </c>
      <c r="M201" s="5">
        <v>1</v>
      </c>
      <c r="N201" s="5" t="s">
        <v>45</v>
      </c>
      <c r="O201" s="5">
        <v>10</v>
      </c>
      <c r="P201" s="54"/>
      <c r="Q201" s="54"/>
      <c r="R201" s="22">
        <f t="shared" ref="R201:R202" si="122">(O201*P201)+Q201</f>
        <v>0</v>
      </c>
      <c r="S201" s="5">
        <v>5</v>
      </c>
      <c r="T201" s="5" t="s">
        <v>30</v>
      </c>
      <c r="U201" s="55"/>
      <c r="V201" s="23">
        <f t="shared" ref="V201:V202" si="123">R201*S201*U201</f>
        <v>0</v>
      </c>
      <c r="W201" s="54"/>
      <c r="X201" s="55"/>
      <c r="Y201" s="23">
        <f>S201*W201*X201</f>
        <v>0</v>
      </c>
      <c r="Z201" s="24"/>
      <c r="AA201" s="29"/>
      <c r="AB201" s="29"/>
      <c r="AC201" s="14"/>
      <c r="AD201" s="7"/>
      <c r="AE201" s="7"/>
      <c r="AF201" s="11"/>
      <c r="AG201" s="49"/>
      <c r="AH201" s="49"/>
      <c r="AI201" s="50">
        <f t="shared" si="83"/>
        <v>0</v>
      </c>
      <c r="AJ201" s="70">
        <f t="shared" si="84"/>
        <v>0</v>
      </c>
    </row>
    <row r="202" spans="1:36" s="16" customFormat="1" ht="26.25" customHeight="1" x14ac:dyDescent="0.2">
      <c r="A202" s="5">
        <v>194</v>
      </c>
      <c r="B202" s="5" t="s">
        <v>261</v>
      </c>
      <c r="C202" s="5" t="s">
        <v>262</v>
      </c>
      <c r="D202" s="5" t="s">
        <v>263</v>
      </c>
      <c r="E202" s="5" t="s">
        <v>24</v>
      </c>
      <c r="F202" s="5" t="s">
        <v>25</v>
      </c>
      <c r="G202" s="5" t="s">
        <v>26</v>
      </c>
      <c r="H202" s="5" t="s">
        <v>264</v>
      </c>
      <c r="I202" s="5" t="s">
        <v>40</v>
      </c>
      <c r="J202" s="5">
        <v>1</v>
      </c>
      <c r="K202" s="5">
        <v>10</v>
      </c>
      <c r="L202" s="13" t="s">
        <v>265</v>
      </c>
      <c r="M202" s="5">
        <v>1</v>
      </c>
      <c r="N202" s="5" t="s">
        <v>45</v>
      </c>
      <c r="O202" s="5">
        <v>10</v>
      </c>
      <c r="P202" s="54"/>
      <c r="Q202" s="54"/>
      <c r="R202" s="22">
        <f t="shared" si="122"/>
        <v>0</v>
      </c>
      <c r="S202" s="5">
        <v>7</v>
      </c>
      <c r="T202" s="5" t="s">
        <v>30</v>
      </c>
      <c r="U202" s="55"/>
      <c r="V202" s="23">
        <f t="shared" si="123"/>
        <v>0</v>
      </c>
      <c r="W202" s="54"/>
      <c r="X202" s="55"/>
      <c r="Y202" s="23">
        <f>S202*W202*X202</f>
        <v>0</v>
      </c>
      <c r="Z202" s="24"/>
      <c r="AA202" s="29"/>
      <c r="AB202" s="23"/>
      <c r="AC202" s="14"/>
      <c r="AD202" s="5"/>
      <c r="AE202" s="5"/>
      <c r="AF202" s="11"/>
      <c r="AG202" s="49"/>
      <c r="AH202" s="49"/>
      <c r="AI202" s="50">
        <f t="shared" ref="AI202:AI214" si="124">V202+Y202+AB202+AE202+AH202</f>
        <v>0</v>
      </c>
      <c r="AJ202" s="70">
        <f t="shared" ref="AJ202:AJ214" si="125">(AI202)*(1+($F$6))</f>
        <v>0</v>
      </c>
    </row>
    <row r="203" spans="1:36" s="16" customFormat="1" ht="26.25" customHeight="1" x14ac:dyDescent="0.2">
      <c r="A203" s="5">
        <v>195</v>
      </c>
      <c r="B203" s="5" t="s">
        <v>261</v>
      </c>
      <c r="C203" s="5" t="s">
        <v>262</v>
      </c>
      <c r="D203" s="5" t="s">
        <v>263</v>
      </c>
      <c r="E203" s="5" t="s">
        <v>35</v>
      </c>
      <c r="F203" s="5" t="s">
        <v>36</v>
      </c>
      <c r="G203" s="5" t="s">
        <v>26</v>
      </c>
      <c r="H203" s="5"/>
      <c r="I203" s="5"/>
      <c r="J203" s="5"/>
      <c r="K203" s="5"/>
      <c r="L203" s="13"/>
      <c r="M203" s="5"/>
      <c r="N203" s="5"/>
      <c r="O203" s="5"/>
      <c r="P203" s="24"/>
      <c r="Q203" s="24"/>
      <c r="R203" s="24"/>
      <c r="S203" s="5"/>
      <c r="T203" s="5"/>
      <c r="U203" s="29"/>
      <c r="V203" s="23"/>
      <c r="W203" s="24"/>
      <c r="X203" s="29"/>
      <c r="Y203" s="35"/>
      <c r="Z203" s="57"/>
      <c r="AA203" s="55"/>
      <c r="AB203" s="23">
        <f t="shared" ref="AB203:AB204" si="126">Z203*AA203</f>
        <v>0</v>
      </c>
      <c r="AC203" s="14"/>
      <c r="AD203" s="33"/>
      <c r="AE203" s="33"/>
      <c r="AF203" s="11"/>
      <c r="AG203" s="49"/>
      <c r="AH203" s="49"/>
      <c r="AI203" s="50">
        <f t="shared" si="124"/>
        <v>0</v>
      </c>
      <c r="AJ203" s="70">
        <f t="shared" si="125"/>
        <v>0</v>
      </c>
    </row>
    <row r="204" spans="1:36" s="16" customFormat="1" ht="26.25" customHeight="1" x14ac:dyDescent="0.2">
      <c r="A204" s="5">
        <v>196</v>
      </c>
      <c r="B204" s="5" t="s">
        <v>261</v>
      </c>
      <c r="C204" s="5" t="s">
        <v>262</v>
      </c>
      <c r="D204" s="5" t="s">
        <v>263</v>
      </c>
      <c r="E204" s="5" t="s">
        <v>33</v>
      </c>
      <c r="F204" s="5" t="s">
        <v>34</v>
      </c>
      <c r="G204" s="5" t="s">
        <v>26</v>
      </c>
      <c r="H204" s="5"/>
      <c r="I204" s="5"/>
      <c r="J204" s="5"/>
      <c r="K204" s="5"/>
      <c r="L204" s="13"/>
      <c r="M204" s="5"/>
      <c r="N204" s="5"/>
      <c r="O204" s="5"/>
      <c r="P204" s="24"/>
      <c r="Q204" s="24"/>
      <c r="R204" s="24"/>
      <c r="S204" s="5"/>
      <c r="T204" s="5"/>
      <c r="U204" s="29"/>
      <c r="V204" s="23"/>
      <c r="W204" s="24"/>
      <c r="X204" s="29"/>
      <c r="Y204" s="35"/>
      <c r="Z204" s="57"/>
      <c r="AA204" s="55"/>
      <c r="AB204" s="23">
        <f t="shared" si="126"/>
        <v>0</v>
      </c>
      <c r="AC204" s="14"/>
      <c r="AD204" s="33"/>
      <c r="AE204" s="33"/>
      <c r="AF204" s="11"/>
      <c r="AG204" s="49"/>
      <c r="AH204" s="49"/>
      <c r="AI204" s="50">
        <f t="shared" si="124"/>
        <v>0</v>
      </c>
      <c r="AJ204" s="70">
        <f t="shared" si="125"/>
        <v>0</v>
      </c>
    </row>
    <row r="205" spans="1:36" s="16" customFormat="1" ht="26.25" customHeight="1" x14ac:dyDescent="0.2">
      <c r="A205" s="5">
        <v>197</v>
      </c>
      <c r="B205" s="5" t="s">
        <v>261</v>
      </c>
      <c r="C205" s="5" t="s">
        <v>266</v>
      </c>
      <c r="D205" s="5" t="s">
        <v>267</v>
      </c>
      <c r="E205" s="5" t="s">
        <v>31</v>
      </c>
      <c r="F205" s="5" t="s">
        <v>25</v>
      </c>
      <c r="G205" s="5" t="s">
        <v>26</v>
      </c>
      <c r="H205" s="5" t="s">
        <v>268</v>
      </c>
      <c r="I205" s="5" t="s">
        <v>40</v>
      </c>
      <c r="J205" s="5">
        <v>1</v>
      </c>
      <c r="K205" s="5">
        <v>4</v>
      </c>
      <c r="L205" s="13" t="s">
        <v>269</v>
      </c>
      <c r="M205" s="5">
        <v>1</v>
      </c>
      <c r="N205" s="5" t="s">
        <v>45</v>
      </c>
      <c r="O205" s="5">
        <v>4</v>
      </c>
      <c r="P205" s="54"/>
      <c r="Q205" s="54"/>
      <c r="R205" s="22">
        <f t="shared" ref="R205:R206" si="127">(O205*P205)+Q205</f>
        <v>0</v>
      </c>
      <c r="S205" s="5">
        <v>4</v>
      </c>
      <c r="T205" s="5" t="s">
        <v>30</v>
      </c>
      <c r="U205" s="55"/>
      <c r="V205" s="23">
        <f t="shared" ref="V205:V207" si="128">R205*S205*U205</f>
        <v>0</v>
      </c>
      <c r="W205" s="54"/>
      <c r="X205" s="55"/>
      <c r="Y205" s="23">
        <f>S205*W205*X205</f>
        <v>0</v>
      </c>
      <c r="Z205" s="24"/>
      <c r="AA205" s="29"/>
      <c r="AB205" s="29"/>
      <c r="AC205" s="14"/>
      <c r="AD205" s="7"/>
      <c r="AE205" s="7"/>
      <c r="AF205" s="11"/>
      <c r="AG205" s="49"/>
      <c r="AH205" s="49"/>
      <c r="AI205" s="50">
        <f t="shared" si="124"/>
        <v>0</v>
      </c>
      <c r="AJ205" s="70">
        <f t="shared" si="125"/>
        <v>0</v>
      </c>
    </row>
    <row r="206" spans="1:36" s="16" customFormat="1" ht="26.25" customHeight="1" x14ac:dyDescent="0.2">
      <c r="A206" s="5">
        <v>198</v>
      </c>
      <c r="B206" s="5" t="s">
        <v>261</v>
      </c>
      <c r="C206" s="5" t="s">
        <v>266</v>
      </c>
      <c r="D206" s="5" t="s">
        <v>267</v>
      </c>
      <c r="E206" s="5" t="s">
        <v>24</v>
      </c>
      <c r="F206" s="5" t="s">
        <v>25</v>
      </c>
      <c r="G206" s="5" t="s">
        <v>26</v>
      </c>
      <c r="H206" s="5" t="s">
        <v>268</v>
      </c>
      <c r="I206" s="5" t="s">
        <v>40</v>
      </c>
      <c r="J206" s="5">
        <v>1</v>
      </c>
      <c r="K206" s="5">
        <v>4</v>
      </c>
      <c r="L206" s="13" t="s">
        <v>269</v>
      </c>
      <c r="M206" s="5">
        <v>1</v>
      </c>
      <c r="N206" s="5" t="s">
        <v>45</v>
      </c>
      <c r="O206" s="5">
        <v>4</v>
      </c>
      <c r="P206" s="54"/>
      <c r="Q206" s="54"/>
      <c r="R206" s="22">
        <f t="shared" si="127"/>
        <v>0</v>
      </c>
      <c r="S206" s="5">
        <v>14</v>
      </c>
      <c r="T206" s="5" t="s">
        <v>30</v>
      </c>
      <c r="U206" s="55"/>
      <c r="V206" s="23">
        <f t="shared" si="128"/>
        <v>0</v>
      </c>
      <c r="W206" s="54"/>
      <c r="X206" s="55"/>
      <c r="Y206" s="23">
        <f>S206*W206*X206</f>
        <v>0</v>
      </c>
      <c r="Z206" s="24"/>
      <c r="AA206" s="29"/>
      <c r="AB206" s="23"/>
      <c r="AC206" s="14"/>
      <c r="AD206" s="5"/>
      <c r="AE206" s="5"/>
      <c r="AF206" s="11"/>
      <c r="AG206" s="49"/>
      <c r="AH206" s="49"/>
      <c r="AI206" s="50">
        <f t="shared" si="124"/>
        <v>0</v>
      </c>
      <c r="AJ206" s="70">
        <f t="shared" si="125"/>
        <v>0</v>
      </c>
    </row>
    <row r="207" spans="1:36" s="16" customFormat="1" ht="26.25" customHeight="1" x14ac:dyDescent="0.2">
      <c r="A207" s="5">
        <v>199</v>
      </c>
      <c r="B207" s="5" t="s">
        <v>261</v>
      </c>
      <c r="C207" s="5" t="s">
        <v>266</v>
      </c>
      <c r="D207" s="5" t="s">
        <v>267</v>
      </c>
      <c r="E207" s="5" t="s">
        <v>43</v>
      </c>
      <c r="F207" s="5" t="s">
        <v>44</v>
      </c>
      <c r="G207" s="5" t="s">
        <v>26</v>
      </c>
      <c r="H207" s="5" t="s">
        <v>58</v>
      </c>
      <c r="I207" s="5" t="s">
        <v>222</v>
      </c>
      <c r="J207" s="5">
        <v>1</v>
      </c>
      <c r="K207" s="5">
        <v>1</v>
      </c>
      <c r="L207" s="13" t="s">
        <v>223</v>
      </c>
      <c r="M207" s="5" t="s">
        <v>45</v>
      </c>
      <c r="N207" s="5" t="s">
        <v>45</v>
      </c>
      <c r="O207" s="5">
        <v>1</v>
      </c>
      <c r="P207" s="54"/>
      <c r="Q207" s="22"/>
      <c r="R207" s="22">
        <f>(O207*P207)</f>
        <v>0</v>
      </c>
      <c r="S207" s="5">
        <v>3</v>
      </c>
      <c r="T207" s="5" t="s">
        <v>46</v>
      </c>
      <c r="U207" s="55"/>
      <c r="V207" s="23">
        <f t="shared" si="128"/>
        <v>0</v>
      </c>
      <c r="W207" s="54"/>
      <c r="X207" s="55"/>
      <c r="Y207" s="23">
        <f>S207*W207*X207</f>
        <v>0</v>
      </c>
      <c r="Z207" s="24"/>
      <c r="AA207" s="29"/>
      <c r="AB207" s="23"/>
      <c r="AC207" s="14"/>
      <c r="AD207" s="5"/>
      <c r="AE207" s="5"/>
      <c r="AF207" s="11"/>
      <c r="AG207" s="49"/>
      <c r="AH207" s="49"/>
      <c r="AI207" s="50">
        <f t="shared" si="124"/>
        <v>0</v>
      </c>
      <c r="AJ207" s="70">
        <f t="shared" si="125"/>
        <v>0</v>
      </c>
    </row>
    <row r="208" spans="1:36" s="16" customFormat="1" ht="26.25" customHeight="1" x14ac:dyDescent="0.2">
      <c r="A208" s="5">
        <v>200</v>
      </c>
      <c r="B208" s="5" t="s">
        <v>261</v>
      </c>
      <c r="C208" s="5" t="s">
        <v>266</v>
      </c>
      <c r="D208" s="5" t="s">
        <v>267</v>
      </c>
      <c r="E208" s="5" t="s">
        <v>35</v>
      </c>
      <c r="F208" s="5" t="s">
        <v>36</v>
      </c>
      <c r="G208" s="5" t="s">
        <v>26</v>
      </c>
      <c r="H208" s="5"/>
      <c r="I208" s="5"/>
      <c r="J208" s="5"/>
      <c r="K208" s="5"/>
      <c r="L208" s="13"/>
      <c r="M208" s="5"/>
      <c r="N208" s="5"/>
      <c r="O208" s="5"/>
      <c r="P208" s="24"/>
      <c r="Q208" s="24"/>
      <c r="R208" s="24"/>
      <c r="S208" s="5"/>
      <c r="T208" s="5"/>
      <c r="U208" s="29"/>
      <c r="V208" s="23"/>
      <c r="W208" s="24"/>
      <c r="X208" s="29"/>
      <c r="Y208" s="35"/>
      <c r="Z208" s="57"/>
      <c r="AA208" s="55"/>
      <c r="AB208" s="23">
        <f t="shared" ref="AB208:AB209" si="129">Z208*AA208</f>
        <v>0</v>
      </c>
      <c r="AC208" s="14"/>
      <c r="AD208" s="33"/>
      <c r="AE208" s="33"/>
      <c r="AF208" s="11"/>
      <c r="AG208" s="49"/>
      <c r="AH208" s="49"/>
      <c r="AI208" s="50">
        <f t="shared" si="124"/>
        <v>0</v>
      </c>
      <c r="AJ208" s="70">
        <f t="shared" si="125"/>
        <v>0</v>
      </c>
    </row>
    <row r="209" spans="1:36" s="16" customFormat="1" ht="26.25" customHeight="1" x14ac:dyDescent="0.2">
      <c r="A209" s="5">
        <v>201</v>
      </c>
      <c r="B209" s="5" t="s">
        <v>261</v>
      </c>
      <c r="C209" s="5" t="s">
        <v>266</v>
      </c>
      <c r="D209" s="5" t="s">
        <v>267</v>
      </c>
      <c r="E209" s="5" t="s">
        <v>33</v>
      </c>
      <c r="F209" s="5" t="s">
        <v>34</v>
      </c>
      <c r="G209" s="5" t="s">
        <v>26</v>
      </c>
      <c r="H209" s="5"/>
      <c r="I209" s="5"/>
      <c r="J209" s="5"/>
      <c r="K209" s="5"/>
      <c r="L209" s="13"/>
      <c r="M209" s="5"/>
      <c r="N209" s="5"/>
      <c r="O209" s="5"/>
      <c r="P209" s="24"/>
      <c r="Q209" s="24"/>
      <c r="R209" s="24"/>
      <c r="S209" s="5"/>
      <c r="T209" s="5"/>
      <c r="U209" s="29"/>
      <c r="V209" s="23"/>
      <c r="W209" s="24"/>
      <c r="X209" s="29"/>
      <c r="Y209" s="35"/>
      <c r="Z209" s="57"/>
      <c r="AA209" s="55"/>
      <c r="AB209" s="23">
        <f t="shared" si="129"/>
        <v>0</v>
      </c>
      <c r="AC209" s="14"/>
      <c r="AD209" s="33"/>
      <c r="AE209" s="33"/>
      <c r="AF209" s="11"/>
      <c r="AG209" s="49"/>
      <c r="AH209" s="49"/>
      <c r="AI209" s="50">
        <f t="shared" si="124"/>
        <v>0</v>
      </c>
      <c r="AJ209" s="70">
        <f t="shared" si="125"/>
        <v>0</v>
      </c>
    </row>
    <row r="210" spans="1:36" ht="40.5" customHeight="1" x14ac:dyDescent="0.2">
      <c r="A210" s="5">
        <v>202</v>
      </c>
      <c r="B210" s="5"/>
      <c r="C210" s="5"/>
      <c r="D210" s="5"/>
      <c r="E210" s="5" t="s">
        <v>33</v>
      </c>
      <c r="F210" s="5" t="s">
        <v>270</v>
      </c>
      <c r="G210" s="5" t="s">
        <v>26</v>
      </c>
      <c r="H210" s="5"/>
      <c r="I210" s="5"/>
      <c r="J210" s="5"/>
      <c r="K210" s="5"/>
      <c r="L210" s="5"/>
      <c r="M210" s="5"/>
      <c r="N210" s="5"/>
      <c r="O210" s="5"/>
      <c r="P210" s="24"/>
      <c r="Q210" s="24"/>
      <c r="R210" s="24"/>
      <c r="S210" s="5"/>
      <c r="T210" s="5"/>
      <c r="U210" s="29"/>
      <c r="V210" s="23"/>
      <c r="W210" s="24"/>
      <c r="X210" s="29"/>
      <c r="Y210" s="35"/>
      <c r="Z210" s="39"/>
      <c r="AA210" s="40"/>
      <c r="AB210" s="23"/>
      <c r="AC210" s="24"/>
      <c r="AD210" s="29"/>
      <c r="AE210" s="23"/>
      <c r="AF210" s="60"/>
      <c r="AG210" s="59"/>
      <c r="AH210" s="23">
        <f>AF210*AG210</f>
        <v>0</v>
      </c>
      <c r="AI210" s="50">
        <f t="shared" si="124"/>
        <v>0</v>
      </c>
      <c r="AJ210" s="70">
        <f t="shared" si="125"/>
        <v>0</v>
      </c>
    </row>
    <row r="211" spans="1:36" ht="51" customHeight="1" x14ac:dyDescent="0.2">
      <c r="A211" s="5">
        <v>203</v>
      </c>
      <c r="B211" s="5"/>
      <c r="C211" s="5"/>
      <c r="D211" s="5"/>
      <c r="E211" s="5" t="s">
        <v>33</v>
      </c>
      <c r="F211" s="5" t="s">
        <v>271</v>
      </c>
      <c r="G211" s="5" t="s">
        <v>26</v>
      </c>
      <c r="H211" s="5"/>
      <c r="I211" s="5"/>
      <c r="J211" s="5"/>
      <c r="K211" s="5"/>
      <c r="L211" s="5"/>
      <c r="M211" s="5"/>
      <c r="N211" s="5"/>
      <c r="O211" s="5"/>
      <c r="P211" s="24"/>
      <c r="Q211" s="24"/>
      <c r="R211" s="24"/>
      <c r="S211" s="5"/>
      <c r="T211" s="5"/>
      <c r="U211" s="29"/>
      <c r="V211" s="33"/>
      <c r="W211" s="24"/>
      <c r="X211" s="29"/>
      <c r="Y211" s="35"/>
      <c r="Z211" s="39"/>
      <c r="AA211" s="40"/>
      <c r="AB211" s="23"/>
      <c r="AC211" s="25"/>
      <c r="AD211" s="23"/>
      <c r="AE211" s="23"/>
      <c r="AF211" s="60"/>
      <c r="AG211" s="59"/>
      <c r="AH211" s="23">
        <f>AF211*AG211</f>
        <v>0</v>
      </c>
      <c r="AI211" s="50">
        <f t="shared" si="124"/>
        <v>0</v>
      </c>
      <c r="AJ211" s="70">
        <f t="shared" si="125"/>
        <v>0</v>
      </c>
    </row>
    <row r="212" spans="1:36" ht="49.5" customHeight="1" x14ac:dyDescent="0.2">
      <c r="A212" s="5">
        <v>204</v>
      </c>
      <c r="B212" s="5"/>
      <c r="C212" s="5"/>
      <c r="D212" s="5"/>
      <c r="E212" s="5" t="s">
        <v>33</v>
      </c>
      <c r="F212" s="5" t="s">
        <v>272</v>
      </c>
      <c r="G212" s="5" t="s">
        <v>26</v>
      </c>
      <c r="H212" s="5"/>
      <c r="I212" s="5"/>
      <c r="J212" s="5"/>
      <c r="K212" s="5"/>
      <c r="L212" s="5"/>
      <c r="M212" s="5"/>
      <c r="N212" s="5"/>
      <c r="O212" s="5"/>
      <c r="P212" s="24"/>
      <c r="Q212" s="24"/>
      <c r="R212" s="24"/>
      <c r="S212" s="5"/>
      <c r="T212" s="5"/>
      <c r="U212" s="29"/>
      <c r="V212" s="33"/>
      <c r="W212" s="24"/>
      <c r="X212" s="29"/>
      <c r="Y212" s="35"/>
      <c r="Z212" s="39"/>
      <c r="AA212" s="40"/>
      <c r="AB212" s="23"/>
      <c r="AC212" s="25"/>
      <c r="AD212" s="23"/>
      <c r="AE212" s="23"/>
      <c r="AF212" s="60"/>
      <c r="AG212" s="59"/>
      <c r="AH212" s="23">
        <f>AF212*AG212</f>
        <v>0</v>
      </c>
      <c r="AI212" s="50">
        <f t="shared" si="124"/>
        <v>0</v>
      </c>
      <c r="AJ212" s="70">
        <f t="shared" si="125"/>
        <v>0</v>
      </c>
    </row>
    <row r="213" spans="1:36" ht="38.25" x14ac:dyDescent="0.2">
      <c r="A213" s="5">
        <v>205</v>
      </c>
      <c r="B213" s="5"/>
      <c r="C213" s="5"/>
      <c r="D213" s="5"/>
      <c r="E213" s="5" t="s">
        <v>33</v>
      </c>
      <c r="F213" s="5" t="s">
        <v>273</v>
      </c>
      <c r="G213" s="5" t="s">
        <v>26</v>
      </c>
      <c r="H213" s="5"/>
      <c r="I213" s="5"/>
      <c r="J213" s="5"/>
      <c r="K213" s="5"/>
      <c r="L213" s="5"/>
      <c r="M213" s="5"/>
      <c r="N213" s="5"/>
      <c r="O213" s="5"/>
      <c r="P213" s="24"/>
      <c r="Q213" s="24"/>
      <c r="R213" s="24"/>
      <c r="S213" s="5"/>
      <c r="T213" s="5"/>
      <c r="U213" s="29"/>
      <c r="V213" s="23"/>
      <c r="W213" s="24"/>
      <c r="X213" s="29"/>
      <c r="Y213" s="35"/>
      <c r="Z213" s="39"/>
      <c r="AA213" s="40"/>
      <c r="AB213" s="23"/>
      <c r="AC213" s="24"/>
      <c r="AD213" s="29"/>
      <c r="AE213" s="23"/>
      <c r="AF213" s="52">
        <v>100</v>
      </c>
      <c r="AG213" s="59"/>
      <c r="AH213" s="23">
        <f>AF213*AG213</f>
        <v>0</v>
      </c>
      <c r="AI213" s="50">
        <f t="shared" si="124"/>
        <v>0</v>
      </c>
      <c r="AJ213" s="70">
        <f t="shared" si="125"/>
        <v>0</v>
      </c>
    </row>
    <row r="214" spans="1:36" ht="53.25" customHeight="1" x14ac:dyDescent="0.2">
      <c r="A214" s="5">
        <v>206</v>
      </c>
      <c r="B214" s="5"/>
      <c r="C214" s="5"/>
      <c r="D214" s="5"/>
      <c r="E214" s="5" t="s">
        <v>33</v>
      </c>
      <c r="F214" s="5" t="s">
        <v>274</v>
      </c>
      <c r="G214" s="5" t="s">
        <v>26</v>
      </c>
      <c r="H214" s="5"/>
      <c r="I214" s="5"/>
      <c r="J214" s="5"/>
      <c r="K214" s="5"/>
      <c r="L214" s="5"/>
      <c r="M214" s="5"/>
      <c r="N214" s="5"/>
      <c r="O214" s="5"/>
      <c r="P214" s="24"/>
      <c r="Q214" s="24"/>
      <c r="R214" s="24"/>
      <c r="S214" s="5"/>
      <c r="T214" s="5"/>
      <c r="U214" s="29"/>
      <c r="V214" s="23"/>
      <c r="W214" s="24"/>
      <c r="X214" s="29"/>
      <c r="Y214" s="35"/>
      <c r="Z214" s="39"/>
      <c r="AA214" s="40"/>
      <c r="AB214" s="23"/>
      <c r="AC214" s="24"/>
      <c r="AD214" s="29"/>
      <c r="AE214" s="23"/>
      <c r="AF214" s="52">
        <v>100</v>
      </c>
      <c r="AG214" s="59"/>
      <c r="AH214" s="23">
        <f>AF214*AG214</f>
        <v>0</v>
      </c>
      <c r="AI214" s="50">
        <f t="shared" si="124"/>
        <v>0</v>
      </c>
      <c r="AJ214" s="70">
        <f t="shared" si="125"/>
        <v>0</v>
      </c>
    </row>
    <row r="215" spans="1:36" x14ac:dyDescent="0.2">
      <c r="A215" s="15"/>
      <c r="B215" s="15"/>
      <c r="C215" s="16"/>
      <c r="D215" s="16"/>
      <c r="E215" s="16"/>
      <c r="F215" s="16"/>
      <c r="G215" s="16"/>
      <c r="H215" s="16"/>
      <c r="I215" s="16"/>
      <c r="J215" s="16"/>
      <c r="K215" s="16"/>
      <c r="L215" s="16"/>
      <c r="M215" s="16"/>
      <c r="N215" s="16"/>
      <c r="O215" s="16"/>
      <c r="P215" s="16"/>
      <c r="Q215" s="16"/>
      <c r="R215" s="16"/>
      <c r="S215" s="16"/>
      <c r="T215" s="16"/>
      <c r="U215" s="16"/>
      <c r="V215" s="72"/>
      <c r="W215" s="16"/>
      <c r="X215" s="16"/>
      <c r="Y215" s="72"/>
      <c r="Z215" s="16"/>
      <c r="AA215" s="16"/>
      <c r="AB215" s="72"/>
      <c r="AC215" s="16"/>
      <c r="AD215" s="16"/>
      <c r="AE215" s="72"/>
    </row>
    <row r="216" spans="1:36" ht="18.75" x14ac:dyDescent="0.3">
      <c r="A216" s="17"/>
      <c r="B216" s="17" t="s">
        <v>275</v>
      </c>
      <c r="C216" s="16"/>
      <c r="D216" s="16"/>
      <c r="E216" s="16"/>
      <c r="F216" s="16"/>
      <c r="G216" s="16"/>
      <c r="H216" s="16"/>
      <c r="I216" s="16"/>
      <c r="J216" s="16"/>
      <c r="K216" s="16"/>
      <c r="L216" s="16"/>
      <c r="M216" s="16"/>
      <c r="N216" s="16"/>
      <c r="O216" s="16"/>
      <c r="P216" s="16"/>
      <c r="Q216" s="16"/>
      <c r="R216" s="16"/>
      <c r="S216" s="16"/>
      <c r="T216" s="16"/>
      <c r="U216" s="16"/>
      <c r="V216" s="72"/>
      <c r="W216" s="16"/>
      <c r="X216" s="16"/>
      <c r="Y216" s="72"/>
      <c r="Z216" s="16"/>
      <c r="AA216" s="16"/>
      <c r="AB216" s="72"/>
      <c r="AC216" s="16"/>
      <c r="AD216" s="16"/>
      <c r="AE216" s="72"/>
      <c r="AF216" s="73"/>
      <c r="AG216" s="63"/>
      <c r="AH216" s="74" t="s">
        <v>278</v>
      </c>
      <c r="AI216" s="51">
        <f>SUM(AI9:AI214)</f>
        <v>0</v>
      </c>
      <c r="AJ216" s="51">
        <f>SUM(AJ9:AJ214)</f>
        <v>0</v>
      </c>
    </row>
    <row r="217" spans="1:36" ht="18.75" x14ac:dyDescent="0.3">
      <c r="A217" s="15"/>
      <c r="B217" s="15"/>
      <c r="C217" s="16"/>
      <c r="D217" s="16"/>
      <c r="E217" s="16"/>
      <c r="F217" s="16"/>
      <c r="G217" s="16"/>
      <c r="H217" s="16"/>
      <c r="I217" s="16"/>
      <c r="J217" s="16"/>
      <c r="K217" s="16"/>
      <c r="L217" s="16"/>
      <c r="M217" s="16"/>
      <c r="N217" s="16"/>
      <c r="O217" s="16"/>
      <c r="P217" s="16"/>
      <c r="Q217" s="16"/>
      <c r="R217" s="16"/>
      <c r="S217" s="16"/>
      <c r="T217" s="16"/>
      <c r="U217" s="16"/>
      <c r="V217" s="72"/>
      <c r="W217" s="16"/>
      <c r="X217" s="16"/>
      <c r="Y217" s="72"/>
      <c r="Z217" s="16"/>
      <c r="AA217" s="16"/>
      <c r="AB217" s="72"/>
      <c r="AC217" s="16"/>
      <c r="AD217" s="16"/>
      <c r="AE217" s="72"/>
      <c r="AF217" s="73"/>
      <c r="AG217" s="63"/>
      <c r="AH217" s="74" t="s">
        <v>287</v>
      </c>
      <c r="AI217" s="61"/>
      <c r="AJ217" s="61"/>
    </row>
    <row r="218" spans="1:36" ht="18.75" x14ac:dyDescent="0.3">
      <c r="A218" s="15"/>
      <c r="B218" s="15"/>
      <c r="C218" s="16"/>
      <c r="D218" s="16"/>
      <c r="E218" s="16"/>
      <c r="F218" s="16"/>
      <c r="G218" s="16"/>
      <c r="H218" s="16"/>
      <c r="I218" s="16"/>
      <c r="J218" s="16"/>
      <c r="K218" s="16"/>
      <c r="L218" s="16"/>
      <c r="M218" s="16"/>
      <c r="N218" s="16"/>
      <c r="O218" s="16"/>
      <c r="P218" s="16"/>
      <c r="Q218" s="16"/>
      <c r="R218" s="16"/>
      <c r="S218" s="16"/>
      <c r="T218" s="16"/>
      <c r="U218" s="16"/>
      <c r="V218" s="72"/>
      <c r="W218" s="16"/>
      <c r="X218" s="16"/>
      <c r="Y218" s="72"/>
      <c r="Z218" s="16"/>
      <c r="AA218" s="16"/>
      <c r="AB218" s="72"/>
      <c r="AC218" s="16"/>
      <c r="AD218" s="16"/>
      <c r="AE218" s="72"/>
      <c r="AF218" s="73"/>
      <c r="AG218" s="63"/>
      <c r="AH218" s="74" t="s">
        <v>286</v>
      </c>
      <c r="AI218" s="51">
        <f>AI216*AI217/100</f>
        <v>0</v>
      </c>
      <c r="AJ218" s="51">
        <f>AJ216*AJ217/100</f>
        <v>0</v>
      </c>
    </row>
    <row r="219" spans="1:36" x14ac:dyDescent="0.2">
      <c r="A219" s="15"/>
      <c r="B219" s="15"/>
      <c r="C219" s="16"/>
      <c r="D219" s="16"/>
      <c r="E219" s="16"/>
      <c r="F219" s="16"/>
      <c r="G219" s="16"/>
      <c r="H219" s="16"/>
      <c r="I219" s="16"/>
      <c r="J219" s="16"/>
      <c r="K219" s="16"/>
      <c r="L219" s="16"/>
      <c r="M219" s="16"/>
      <c r="N219" s="16"/>
      <c r="O219" s="16"/>
      <c r="P219" s="16"/>
      <c r="Q219" s="16"/>
      <c r="R219" s="16"/>
      <c r="S219" s="16"/>
      <c r="T219" s="16"/>
      <c r="U219" s="16"/>
      <c r="V219" s="72"/>
      <c r="W219" s="16"/>
      <c r="X219" s="16"/>
      <c r="Y219" s="72"/>
      <c r="Z219" s="16"/>
      <c r="AA219" s="16"/>
      <c r="AB219" s="72"/>
      <c r="AC219" s="16"/>
      <c r="AD219" s="16"/>
      <c r="AE219" s="72"/>
      <c r="AF219" s="73"/>
      <c r="AG219" s="63"/>
      <c r="AH219" s="63"/>
      <c r="AI219" s="63"/>
    </row>
    <row r="220" spans="1:36" ht="18.75" customHeight="1" x14ac:dyDescent="0.3">
      <c r="C220" s="16"/>
      <c r="D220" s="16"/>
      <c r="E220" s="16"/>
      <c r="F220" s="16"/>
      <c r="G220" s="16"/>
      <c r="H220" s="16"/>
      <c r="I220" s="16"/>
      <c r="J220" s="16"/>
      <c r="K220" s="16"/>
      <c r="L220" s="16"/>
      <c r="M220" s="16"/>
      <c r="N220" s="16"/>
      <c r="O220" s="16"/>
      <c r="P220" s="16"/>
      <c r="Q220" s="16"/>
      <c r="R220" s="16"/>
      <c r="S220" s="16"/>
      <c r="T220" s="16"/>
      <c r="U220" s="16"/>
      <c r="V220" s="72"/>
      <c r="W220" s="16"/>
      <c r="X220" s="16"/>
      <c r="Y220" s="72"/>
      <c r="Z220" s="16"/>
      <c r="AA220" s="16"/>
      <c r="AB220" s="72"/>
      <c r="AC220" s="16"/>
      <c r="AD220" s="75"/>
      <c r="AF220" s="73"/>
      <c r="AG220" s="63"/>
      <c r="AH220" s="74" t="s">
        <v>290</v>
      </c>
      <c r="AI220" s="53">
        <f>AI216+AI218</f>
        <v>0</v>
      </c>
      <c r="AJ220" s="53">
        <f>AJ216+AJ218</f>
        <v>0</v>
      </c>
    </row>
    <row r="221" spans="1:36" x14ac:dyDescent="0.2">
      <c r="A221" s="15"/>
      <c r="B221" s="15"/>
      <c r="C221" s="16"/>
      <c r="D221" s="16"/>
      <c r="E221" s="16"/>
      <c r="F221" s="16"/>
      <c r="G221" s="16"/>
      <c r="H221" s="16"/>
      <c r="I221" s="16"/>
      <c r="J221" s="16"/>
      <c r="K221" s="16"/>
      <c r="L221" s="16"/>
      <c r="M221" s="16"/>
      <c r="N221" s="16"/>
      <c r="O221" s="16"/>
      <c r="P221" s="16"/>
      <c r="Q221" s="16"/>
      <c r="R221" s="16"/>
      <c r="S221" s="16"/>
      <c r="T221" s="16"/>
      <c r="U221" s="16"/>
      <c r="V221" s="72"/>
      <c r="W221" s="16"/>
      <c r="X221" s="16"/>
      <c r="Y221" s="72"/>
      <c r="Z221" s="16"/>
      <c r="AA221" s="16"/>
      <c r="AB221" s="72"/>
      <c r="AC221" s="16"/>
      <c r="AD221" s="16"/>
      <c r="AE221" s="72"/>
    </row>
    <row r="225" spans="31:31" ht="18.75" x14ac:dyDescent="0.3">
      <c r="AE225" s="65"/>
    </row>
  </sheetData>
  <sheetProtection algorithmName="SHA-512" hashValue="w7EcassOOrnCnYigj8ENbnWgq4YutVIsY+6GCDrAf+8jZQFRzL7KQqgYEVg43VYkh3Jg/HjTeXNF5kM9z5HBqA==" saltValue="2UlGTxQq7nxkabMXhr+XhQ==" spinCount="100000" sheet="1" objects="1" scenarios="1" selectLockedCells="1"/>
  <autoFilter ref="A8:AJ8"/>
  <mergeCells count="5">
    <mergeCell ref="A1:H1"/>
    <mergeCell ref="A2:H2"/>
    <mergeCell ref="A3:H3"/>
    <mergeCell ref="A5:D5"/>
    <mergeCell ref="A6:D6"/>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Preisblatt</vt:lpstr>
    </vt:vector>
  </TitlesOfParts>
  <Company>TLUBN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TLUBN Hahn, Annett</dc:creator>
  <cp:lastModifiedBy>TLUBN Frenkert, Thomas</cp:lastModifiedBy>
  <dcterms:created xsi:type="dcterms:W3CDTF">2025-11-19T08:31:36Z</dcterms:created>
  <dcterms:modified xsi:type="dcterms:W3CDTF">2025-12-10T08:24:55Z</dcterms:modified>
</cp:coreProperties>
</file>